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375" windowHeight="9120" activeTab="0"/>
  </bookViews>
  <sheets>
    <sheet name="Advertising Cover" sheetId="1" r:id="rId1"/>
    <sheet name="Postage Cover" sheetId="2" r:id="rId2"/>
    <sheet name="Supply Cover" sheetId="3" r:id="rId3"/>
    <sheet name="Instructions" sheetId="4" r:id="rId4"/>
    <sheet name="Advertising Detail by Paper" sheetId="5" r:id="rId5"/>
    <sheet name="Advertising Detail by Property" sheetId="6" r:id="rId6"/>
    <sheet name="Postage Detail" sheetId="7" r:id="rId7"/>
  </sheets>
  <definedNames>
    <definedName name="_xlnm.Print_Area" localSheetId="0">'Advertising Cover'!$A$1:$E$51</definedName>
  </definedNames>
  <calcPr fullCalcOnLoad="1"/>
</workbook>
</file>

<file path=xl/sharedStrings.xml><?xml version="1.0" encoding="utf-8"?>
<sst xmlns="http://schemas.openxmlformats.org/spreadsheetml/2006/main" count="612" uniqueCount="284">
  <si>
    <t>ADVERTISING EXPENSE REPORT</t>
  </si>
  <si>
    <t>POSTAGE EXPENSE REPORT</t>
  </si>
  <si>
    <t>HOMES &amp; LIVING</t>
  </si>
  <si>
    <t>HOMES &amp; LAND</t>
  </si>
  <si>
    <t>CABLE SHOW</t>
  </si>
  <si>
    <t>COMPANY</t>
  </si>
  <si>
    <t>BRICK COMMUNICATOR</t>
  </si>
  <si>
    <t>HOMES NEWS TRIBUNE</t>
  </si>
  <si>
    <t>STAR LEDGER</t>
  </si>
  <si>
    <t>STATEN ISLAND ADVANCE</t>
  </si>
  <si>
    <t>INDEPENDENT</t>
  </si>
  <si>
    <t>POST CARDS - JUST LISTED</t>
  </si>
  <si>
    <t>POST CARDS - JUST SOLD</t>
  </si>
  <si>
    <t>PROSPECTING CARDS</t>
  </si>
  <si>
    <t>GRAND TOTAL</t>
  </si>
  <si>
    <t>Mailed Type</t>
  </si>
  <si>
    <t>CALENDARS</t>
  </si>
  <si>
    <t>FLYERS</t>
  </si>
  <si>
    <t>GENERAL OFFICE</t>
  </si>
  <si>
    <t>NEWSLETTERS</t>
  </si>
  <si>
    <t>POST CARDS - ANNOUNCEMENTS</t>
  </si>
  <si>
    <t>POST CARDS - HOME SHOW</t>
  </si>
  <si>
    <t>aka: MAILOUTS</t>
  </si>
  <si>
    <t>aka: HOMEFRONTS, HOMEWISE</t>
  </si>
  <si>
    <t>aka: HOMES IN, HOMES IN TOWN</t>
  </si>
  <si>
    <t>Approved Vendor</t>
  </si>
  <si>
    <t>Per Diem</t>
  </si>
  <si>
    <t>Variable</t>
  </si>
  <si>
    <t>Postage Totals</t>
  </si>
  <si>
    <t>AD Totals</t>
  </si>
  <si>
    <t>DATE</t>
  </si>
  <si>
    <t>ADVERTISEMENT</t>
  </si>
  <si>
    <t>PROPERTY ADDRESS</t>
  </si>
  <si>
    <t>HEADING</t>
  </si>
  <si>
    <t>LAST NAME</t>
  </si>
  <si>
    <t>FIRST NAME</t>
  </si>
  <si>
    <t>AMOUNT</t>
  </si>
  <si>
    <t>AGENT</t>
  </si>
  <si>
    <t>QUANTITY</t>
  </si>
  <si>
    <t>MAILED TYPE</t>
  </si>
  <si>
    <t>To Person or Organization</t>
  </si>
  <si>
    <t>OR For What Property</t>
  </si>
  <si>
    <t>Instructions:</t>
  </si>
  <si>
    <t>Please be consistent</t>
  </si>
  <si>
    <t>F.Y.I.</t>
  </si>
  <si>
    <r>
      <t>Advertising Daily Detail log -</t>
    </r>
    <r>
      <rPr>
        <sz val="12"/>
        <rFont val="Times New Roman"/>
        <family val="1"/>
      </rPr>
      <t xml:space="preserve"> include Help Wanted Classified Ads to the</t>
    </r>
  </si>
  <si>
    <t>Company</t>
  </si>
  <si>
    <t>Budget</t>
  </si>
  <si>
    <t>Office Administrator</t>
  </si>
  <si>
    <t>Manager</t>
  </si>
  <si>
    <t>OFFICE / MONTH:</t>
  </si>
  <si>
    <t>COMPANY: BETTER HOMES</t>
  </si>
  <si>
    <t>POST CARDS - HIYT</t>
  </si>
  <si>
    <t>MIDDLETOWN REPORTER</t>
  </si>
  <si>
    <t>OFFICE SUPPLY EXPENSE REPORT</t>
  </si>
  <si>
    <t>Total</t>
  </si>
  <si>
    <t xml:space="preserve">On all of the “Cover” tabs -    </t>
  </si>
  <si>
    <t>Reports for Branch Office Expenses</t>
  </si>
  <si>
    <t>SURBURBAN</t>
  </si>
  <si>
    <r>
      <t>On the Detail logs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please use first and last name to assist us with agent roll-ups</t>
    </r>
  </si>
  <si>
    <t>OFFICE / MONTH</t>
  </si>
  <si>
    <t>HOME SOURCE</t>
  </si>
  <si>
    <t>$195 per branch</t>
  </si>
  <si>
    <t>COURIER POST</t>
  </si>
  <si>
    <t>NEW HOME DIRECTORY (APP)</t>
  </si>
  <si>
    <t>NEW JERSEY LIFESTYLES</t>
  </si>
  <si>
    <t>PRINCETON PACKET</t>
  </si>
  <si>
    <t>TRENTON TIMES</t>
  </si>
  <si>
    <t>Any questions, please call.</t>
  </si>
  <si>
    <t>JOURNAL  (Holmdel and Rumson editions)</t>
  </si>
  <si>
    <t>LIONS HEAD  (Pride and Roar editions)</t>
  </si>
  <si>
    <t>MONTCLAIR TIMES</t>
  </si>
  <si>
    <t>VERONA-CEDAR GROVE TIMES</t>
  </si>
  <si>
    <t>Thank You!!!</t>
  </si>
  <si>
    <t>INTERNET (Pay-Per-Click)</t>
  </si>
  <si>
    <t>ASBURY PARK PRESS (Ear-Strip-Stock)</t>
  </si>
  <si>
    <t>30 SECOND COMMERCIAL</t>
  </si>
  <si>
    <t>$250 per office</t>
  </si>
  <si>
    <t>EXPRESS COPY (Career Day Postcards)</t>
  </si>
  <si>
    <t>LUXURY HOME AD (APP)</t>
  </si>
  <si>
    <t>aka: CABLE SHOW</t>
  </si>
  <si>
    <t xml:space="preserve">appropriate media publication. </t>
  </si>
  <si>
    <t xml:space="preserve">aka: LETTERS SENT, FSBO LETTERS, </t>
  </si>
  <si>
    <t>LISTING TO MLS, MAILERS</t>
  </si>
  <si>
    <t>aka: MKTING CARDS,  WEB YES CARDS</t>
  </si>
  <si>
    <t xml:space="preserve">LETTERS TO EXP LISTINGS, RECIPE </t>
  </si>
  <si>
    <t>MKTING BROCHURES, MKTING LTRS,</t>
  </si>
  <si>
    <t>If you save a template copy to your hard drive- date it since it may be revised</t>
  </si>
  <si>
    <r>
      <t>Please do not change the format</t>
    </r>
    <r>
      <rPr>
        <sz val="12"/>
        <rFont val="Times New Roman"/>
        <family val="1"/>
      </rPr>
      <t xml:space="preserve"> since everyone’s spreadsheets are going to be </t>
    </r>
  </si>
  <si>
    <t>combined</t>
  </si>
  <si>
    <t xml:space="preserve">When you are done, please save a copy of that month to your hard drive and attach </t>
  </si>
  <si>
    <t>and to rsimcox@verizon.net</t>
  </si>
  <si>
    <t>a copy of the completed forms to an e-mail and send to roseannem@verizon.net</t>
  </si>
  <si>
    <t xml:space="preserve"> the detail is not required</t>
  </si>
  <si>
    <t>If a particular line is not applicable for use by your</t>
  </si>
  <si>
    <t>office, simply leave it blank</t>
  </si>
  <si>
    <r>
      <t>POSTAGE</t>
    </r>
    <r>
      <rPr>
        <sz val="10"/>
        <rFont val="Arial"/>
        <family val="2"/>
      </rPr>
      <t xml:space="preserve"> (Total from Postage Cover)</t>
    </r>
  </si>
  <si>
    <t>3/2006</t>
  </si>
  <si>
    <t>Kmec</t>
  </si>
  <si>
    <t>Frusci</t>
  </si>
  <si>
    <t>Dugan</t>
  </si>
  <si>
    <t>Michelle</t>
  </si>
  <si>
    <t>TOTAL</t>
  </si>
  <si>
    <t>Jan. Totals</t>
  </si>
  <si>
    <t>Feb. Totals</t>
  </si>
  <si>
    <t>Mar. Totals</t>
  </si>
  <si>
    <t>1/2006</t>
  </si>
  <si>
    <t>River View Observer (Ad Vantage Publishing):</t>
  </si>
  <si>
    <t>Bayonne Journal:</t>
  </si>
  <si>
    <t>Bayonne Community News:</t>
  </si>
  <si>
    <t>New Listing</t>
  </si>
  <si>
    <t>18 East 4th Street, Bayonne NJ</t>
  </si>
  <si>
    <t>2/2006</t>
  </si>
  <si>
    <t>Bayonne Observer</t>
  </si>
  <si>
    <t>Bayonne New Listing</t>
  </si>
  <si>
    <t>Jersey Journal:</t>
  </si>
  <si>
    <t>New Listing Bayonne</t>
  </si>
  <si>
    <t>Bayonne Beautifully renovated 2 family</t>
  </si>
  <si>
    <t>Bayonne Beautifully Renovated 2 family</t>
  </si>
  <si>
    <t>Open House Bayonne</t>
  </si>
  <si>
    <t>TOTAL 18 EAST 4TH STREET</t>
  </si>
  <si>
    <t>116 West 4th Street, Bayonne NJ</t>
  </si>
  <si>
    <t>Bayonne Riverview</t>
  </si>
  <si>
    <t>350 Avenue C, Bayonne NJ</t>
  </si>
  <si>
    <t>Bayonne 2 Family</t>
  </si>
  <si>
    <t>Bayonne 2 Family with 4 finished floors of living space</t>
  </si>
  <si>
    <t>Bayonne 2 family with 4 finished floors of living space</t>
  </si>
  <si>
    <t>TOTAL 350 AVE C</t>
  </si>
  <si>
    <t>9-11 West 14th Street, Bayonne NJ</t>
  </si>
  <si>
    <t>Seminar</t>
  </si>
  <si>
    <t>Rentals</t>
  </si>
  <si>
    <t>Bayonne Rentals</t>
  </si>
  <si>
    <t>Seminars</t>
  </si>
  <si>
    <t>Market Analysis</t>
  </si>
  <si>
    <t>Real Estate Career Seminar</t>
  </si>
  <si>
    <t>1st Time Home Buyer/Real Estate Career</t>
  </si>
  <si>
    <t>A Career in Real Estate</t>
  </si>
  <si>
    <t>Attention Home Owners!</t>
  </si>
  <si>
    <t>Renters</t>
  </si>
  <si>
    <t>Looking to Rent?</t>
  </si>
  <si>
    <t>TOTAL MISCELLANEOUS</t>
  </si>
  <si>
    <t>ADVERTISING TOTAL:</t>
  </si>
  <si>
    <t>RIVER VIEW OBSERVER TOTAL:</t>
  </si>
  <si>
    <t>Donna</t>
  </si>
  <si>
    <t>JERSEY JOURNAL</t>
  </si>
  <si>
    <t>BAYONNE COMMUNITY NEWS</t>
  </si>
  <si>
    <t>BAYONNE JOURNAL</t>
  </si>
  <si>
    <t>BERGEN RECORD/HERALD NEWS</t>
  </si>
  <si>
    <t>BAYONNE OBSERVER</t>
  </si>
  <si>
    <t>RIVERVIEW OBSERVER</t>
  </si>
  <si>
    <t>Date</t>
  </si>
  <si>
    <t>Advertisement</t>
  </si>
  <si>
    <t>Property Address</t>
  </si>
  <si>
    <t>Heading</t>
  </si>
  <si>
    <t>Agent</t>
  </si>
  <si>
    <t>Last Name</t>
  </si>
  <si>
    <t>First Name</t>
  </si>
  <si>
    <t>Amount</t>
  </si>
  <si>
    <t>Michael</t>
  </si>
  <si>
    <t>4/2006</t>
  </si>
  <si>
    <t>Apr. Totals</t>
  </si>
  <si>
    <t>We are offering the following Seminars in April</t>
  </si>
  <si>
    <t>Help Wanted</t>
  </si>
  <si>
    <t>Real Estate Sales</t>
  </si>
  <si>
    <t>120 West 39th Street, Bayonne NJ</t>
  </si>
  <si>
    <t>Voelker</t>
  </si>
  <si>
    <t>Susan</t>
  </si>
  <si>
    <t>616 Avenue E, Bayonne NJ</t>
  </si>
  <si>
    <t>42 Washington Parkway, Bayonne NJ</t>
  </si>
  <si>
    <t>24 West 19th Street, Bayonne NJ</t>
  </si>
  <si>
    <t>Bayonne 1 Bedroom Condo</t>
  </si>
  <si>
    <t>Bayonne Custom 2 Family</t>
  </si>
  <si>
    <t>May Totals</t>
  </si>
  <si>
    <t>5/2006</t>
  </si>
  <si>
    <t>Bayonne Community News</t>
  </si>
  <si>
    <t>For Sale By Owner Seminar</t>
  </si>
  <si>
    <t>New Listing - Bayonne</t>
  </si>
  <si>
    <t>67 West 4th Street, Bayonne NJ</t>
  </si>
  <si>
    <t>Bayonne 2 Family with 4 Finished Floors of Living Space</t>
  </si>
  <si>
    <t>95-97 Lexington Avenue, Bayonne NJ</t>
  </si>
  <si>
    <t>Healey</t>
  </si>
  <si>
    <t>Erin</t>
  </si>
  <si>
    <t>New Listing - Open House</t>
  </si>
  <si>
    <t>Bayonne - Just Reduced</t>
  </si>
  <si>
    <t>BAYONNE COMMUNITY NEWS TOTAL:</t>
  </si>
  <si>
    <t>Open House</t>
  </si>
  <si>
    <t>Bayonne Exclusive</t>
  </si>
  <si>
    <t>Bayonne 2 family</t>
  </si>
  <si>
    <t>Bayonne Lovely 2 family</t>
  </si>
  <si>
    <t>Rental Services</t>
  </si>
  <si>
    <t>Just Reduced</t>
  </si>
  <si>
    <t>Mailers</t>
  </si>
  <si>
    <t>Featured Property</t>
  </si>
  <si>
    <t>Attention Tenants</t>
  </si>
  <si>
    <t>6040 Blvd. East, West New York NJ</t>
  </si>
  <si>
    <t>Flanagan</t>
  </si>
  <si>
    <t>Nancy</t>
  </si>
  <si>
    <t>June Totals</t>
  </si>
  <si>
    <t>6/2006</t>
  </si>
  <si>
    <t>New Listing - West New York</t>
  </si>
  <si>
    <t>13 Packard Street, Bayonne NJ</t>
  </si>
  <si>
    <t>Discount on Rentals</t>
  </si>
  <si>
    <t>FILL IN OFFICE NAME AND APPLICABLE MONTH/YEAR</t>
  </si>
  <si>
    <t>FORMULA IS ALREADY ESTABLISHED.  DO NOT CHANGE.</t>
  </si>
  <si>
    <t>IF APPLICABLE, FILL IN TOTAL FOR CAREER NIGHT POSTCARDS ORDERED FOR THAT MONTH</t>
  </si>
  <si>
    <t>LEAVE AS IS.  DO NOT CHANGE, UNLESS OTHERWISE NOTIFIED.</t>
  </si>
  <si>
    <t>LEAVE AS IS AT $250.  DO NOT CHANGE, UNLESS OTHERWISE NOTIFIED.</t>
  </si>
  <si>
    <t>LEAVE AS IS AT $500, UNLESS OTHERWISE NOTIFIED.</t>
  </si>
  <si>
    <t>- NEWPAPERS NOT APPLICABLE TO YOUR OFFICE, JUST LEAVE BLANK.</t>
  </si>
  <si>
    <t>FILL IN ADMIN'S FIRST/LAST NAME</t>
  </si>
  <si>
    <t>FILL IN MANAGER'S FIRST/LAST NAME</t>
  </si>
  <si>
    <t>FILL IN TOTAL FROM POSTAGE DETAIL AND/OR POSTAGE COVER PAGE.</t>
  </si>
  <si>
    <t>- FORMULA:  TYPE =, CLICK ON "ADVERTISING DETAIL BY PAPER" TAB, CLICK ON APPLICABLE CELL SHOWING TOTAL FOR THAT NEWSPAPER, HIT ENTER.  SEE SAMPLE FORMULA BELOW.</t>
  </si>
  <si>
    <t>- TOTALS FOR NEWSPAPERS ONLY SHOULD MATCH TOTAL ON "ADVERTISING DETAIL BY PAPER" PAGE</t>
  </si>
  <si>
    <t>- This total should match total on "Postage Detail" page.</t>
  </si>
  <si>
    <t>- Copy this total to "Advertising Cover" page in applicable cell.</t>
  </si>
  <si>
    <t>- Formula is already estabilshed.  Do not change.</t>
  </si>
  <si>
    <t>Date of Ad</t>
  </si>
  <si>
    <t>Name of Newspaper</t>
  </si>
  <si>
    <t>Address of Listing Advertised</t>
  </si>
  <si>
    <t>Lead Caption of Ad (i.e. New Listing, Just Reduced, etc.)</t>
  </si>
  <si>
    <t>Agent's Last Name</t>
  </si>
  <si>
    <t>Agent's First Name</t>
  </si>
  <si>
    <t>$ Amount of Ad</t>
  </si>
  <si>
    <t>GROUP BY NEWSPAPER AS ILLUSTRATED BELOW.  THIS WILL MAKE IT EASIER TO TRANSFER TOTALS/RUN YOUR FORMULAS FOR THE ADVERTISING COVER PAGE.</t>
  </si>
  <si>
    <t>SAMPLE FORMULA:  =G20+G37</t>
  </si>
  <si>
    <t>CONTINUE FORMAT ABOVE FOR EACH NEWSPAPER YOU ADVERTISE IN FOR THAT MONTH.</t>
  </si>
  <si>
    <t>Total cost of this newspapers ads for the month.</t>
  </si>
  <si>
    <t>Total cost for all newspapers listed above.  See sample formula below.</t>
  </si>
  <si>
    <t>SAMPLE FORMULA: =SUM(G22:G36)</t>
  </si>
  <si>
    <t>THIS IS A CUMULATIVE TOTAL OF ADS, BY PROPERTY LISTING, FOR THE YEAR.</t>
  </si>
  <si>
    <t>GROUP BY PROPERTY LISTING AS ILLUSTRATED BELOW</t>
  </si>
  <si>
    <t>July Totals</t>
  </si>
  <si>
    <t>Oct. Totals</t>
  </si>
  <si>
    <t>Nov. Totals</t>
  </si>
  <si>
    <t>Dec. Totals</t>
  </si>
  <si>
    <t>Sept. Totals</t>
  </si>
  <si>
    <t>Aug. Totals</t>
  </si>
  <si>
    <t>THIS IS MONTHLY TOTAL OF ADS BY PROPERTY LISTING</t>
  </si>
  <si>
    <t>CONTINUE FORMAT ABOVE FOR ALL OF YOUR LISTINGS YOU ARE ADVERTISING THIS YEAR</t>
  </si>
  <si>
    <t>Just Listed</t>
  </si>
  <si>
    <t>Mailers - Press Release</t>
  </si>
  <si>
    <t>Scarfone</t>
  </si>
  <si>
    <t>Gail</t>
  </si>
  <si>
    <t>Just Sold</t>
  </si>
  <si>
    <t>General Office</t>
  </si>
  <si>
    <t>Admin</t>
  </si>
  <si>
    <t>Date of Mailing</t>
  </si>
  <si>
    <t>Type of Mailing (i.e. mailers, just listed, general, etc.)</t>
  </si>
  <si>
    <t># of Pieces of Mail</t>
  </si>
  <si>
    <t>Property Address for Just Listed/Sold Cards</t>
  </si>
  <si>
    <t>INSTUCTIONS FOR ADVERTISING COVER PAGE</t>
  </si>
  <si>
    <t>INSTRUCTIONS FOR POSTAGE COVER PAGE</t>
  </si>
  <si>
    <t>INSTRUCTIONS FOR SUPPLY COVER PAGE</t>
  </si>
  <si>
    <t>INSTRUCTIONS FOR ADVERTISING DETAIL BY PAPER PAGE</t>
  </si>
  <si>
    <t>INSTRUCTIONS FOR ADVERTISING DETAIL BY PROPERTY PAGE</t>
  </si>
  <si>
    <t>INSTRUCTIONS FOR POSTAGE DETAIL PAGE</t>
  </si>
  <si>
    <t>$ Amount of Postage - Quantity X Postage Amount (i.e. .24 or .39)</t>
  </si>
  <si>
    <t>SAMPLE FORMULA:  =C11*0.24</t>
  </si>
  <si>
    <t>- TOTAL $ AMOUNT OF POSTAGE USED FOR THE MONTH</t>
  </si>
  <si>
    <t>- SAMPLE FORMULA:  =SUM(G11:G30)</t>
  </si>
  <si>
    <t>- THIS TOTAL SHOULD MATCH TOTAL ON POSTAGE COVER PAGE</t>
  </si>
  <si>
    <t>- COPY THIS TOTAL TO ADVERTISING COVER PAGE WHERE APPLICABLE</t>
  </si>
  <si>
    <t>SAMPLE FORMULA:  =SUM(G11:G17).  THIS TOTALS ALL THE ADS PLACED FOR 18 EAST 4TH STREET DURING THE MONTH OF FEBRUARY</t>
  </si>
  <si>
    <t>Totals for all Listings by Month as Applicable</t>
  </si>
  <si>
    <t>SAMPLE FORMULA:  =H28+H42</t>
  </si>
  <si>
    <t>Cumulative total for all Listings for the Year</t>
  </si>
  <si>
    <t>SAMPLE FORMULA:  =G20+G39+G56</t>
  </si>
  <si>
    <t>RUN FORMULA TOTALLING ADS FOR EACH MONTH FOR EACH LISTING.  SEE SAMPLE FORMULA BELOW.</t>
  </si>
  <si>
    <t>VILLAGE OFFICE</t>
  </si>
  <si>
    <t>FILL IN TOTAL $ FOR SUPPLIES ORDERED FOR THAT MONTH.  DETAILS NOT NECESSARY</t>
  </si>
  <si>
    <r>
      <t xml:space="preserve">On the </t>
    </r>
    <r>
      <rPr>
        <b/>
        <i/>
        <sz val="12"/>
        <rFont val="Times New Roman"/>
        <family val="1"/>
      </rPr>
      <t xml:space="preserve">Supply Cover page </t>
    </r>
    <r>
      <rPr>
        <sz val="12"/>
        <rFont val="Times New Roman"/>
        <family val="1"/>
      </rPr>
      <t>to record office supplies ordered on-line from Staples or Village Office</t>
    </r>
  </si>
  <si>
    <t>If line is not applicable, leave blank</t>
  </si>
  <si>
    <t>-</t>
  </si>
  <si>
    <t>69 Crosby Avenue, Paterson NJ</t>
  </si>
  <si>
    <t>Virk</t>
  </si>
  <si>
    <t>Sukhjeet</t>
  </si>
  <si>
    <t>SAMPLE FORMULA:  ='Postage Detail'!G14+'Postage Detail'!G16</t>
  </si>
  <si>
    <t>- IN YELLOW CELLS ONLY (COLUMN E), FILL IN MONTHLY TOTALS OF YOUR APPLICABLE NEWSPAPERS.  SEE FORMULA BELOW.</t>
  </si>
  <si>
    <t>SAMPLE FORMULA:  ='ADVERTISING DETAIL BY PAPER'!G20</t>
  </si>
  <si>
    <t>Complete each line as applicable from Postage Detail Page (as illustrated)</t>
  </si>
  <si>
    <t>SAMPLE FORMULA:  =SUM(G11:G19)</t>
  </si>
  <si>
    <t>TOTAL FOR 18 EAST 4TH STREET FOR THE YEAR.  SAMPLE FORMULA:  =SUM(G11:G19)</t>
  </si>
  <si>
    <t>CONTINUE FORMAT AS YOU USE POSTAGE DURING THE MONTH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</si>
</sst>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  <numFmt numFmtId="166" formatCode="[$-409]mmmm\-yy;@"/>
    <numFmt numFmtId="167" formatCode="&quot;$&quot;#,##0.00"/>
    <numFmt numFmtId="168" formatCode="&quot;$&quot;#,##0"/>
  </numFmts>
  <fonts count="2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name val="Book Antiqua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0" xfId="17" applyAlignment="1">
      <alignment/>
    </xf>
    <xf numFmtId="44" fontId="4" fillId="0" borderId="0" xfId="17" applyFont="1" applyAlignment="1">
      <alignment horizontal="center"/>
    </xf>
    <xf numFmtId="44" fontId="0" fillId="0" borderId="0" xfId="17" applyAlignment="1">
      <alignment horizontal="right"/>
    </xf>
    <xf numFmtId="44" fontId="4" fillId="0" borderId="0" xfId="17" applyFont="1" applyAlignment="1">
      <alignment horizontal="right"/>
    </xf>
    <xf numFmtId="44" fontId="0" fillId="2" borderId="1" xfId="17" applyFill="1" applyBorder="1" applyAlignment="1">
      <alignment horizontal="right"/>
    </xf>
    <xf numFmtId="44" fontId="0" fillId="0" borderId="0" xfId="17" applyFill="1" applyAlignment="1">
      <alignment/>
    </xf>
    <xf numFmtId="44" fontId="0" fillId="2" borderId="1" xfId="17" applyFill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5" fillId="0" borderId="0" xfId="17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44" fontId="0" fillId="2" borderId="2" xfId="17" applyFill="1" applyBorder="1" applyAlignment="1">
      <alignment horizontal="right"/>
    </xf>
    <xf numFmtId="44" fontId="0" fillId="0" borderId="0" xfId="17" applyFont="1" applyFill="1" applyAlignment="1">
      <alignment/>
    </xf>
    <xf numFmtId="44" fontId="10" fillId="0" borderId="0" xfId="17" applyFont="1" applyAlignment="1">
      <alignment horizontal="center"/>
    </xf>
    <xf numFmtId="0" fontId="0" fillId="2" borderId="2" xfId="0" applyFill="1" applyBorder="1" applyAlignment="1">
      <alignment/>
    </xf>
    <xf numFmtId="44" fontId="10" fillId="0" borderId="0" xfId="17" applyFont="1" applyAlignment="1">
      <alignment/>
    </xf>
    <xf numFmtId="44" fontId="0" fillId="0" borderId="0" xfId="17" applyFill="1" applyBorder="1" applyAlignment="1">
      <alignment/>
    </xf>
    <xf numFmtId="0" fontId="0" fillId="0" borderId="2" xfId="0" applyBorder="1" applyAlignment="1">
      <alignment/>
    </xf>
    <xf numFmtId="44" fontId="0" fillId="0" borderId="0" xfId="17" applyFill="1" applyBorder="1" applyAlignment="1">
      <alignment horizontal="right"/>
    </xf>
    <xf numFmtId="44" fontId="0" fillId="0" borderId="0" xfId="17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2" fillId="2" borderId="2" xfId="0" applyFont="1" applyFill="1" applyBorder="1" applyAlignment="1">
      <alignment/>
    </xf>
    <xf numFmtId="17" fontId="13" fillId="0" borderId="0" xfId="0" applyNumberFormat="1" applyFont="1" applyAlignment="1">
      <alignment/>
    </xf>
    <xf numFmtId="0" fontId="0" fillId="2" borderId="3" xfId="0" applyFill="1" applyBorder="1" applyAlignment="1">
      <alignment/>
    </xf>
    <xf numFmtId="44" fontId="0" fillId="2" borderId="3" xfId="17" applyFill="1" applyBorder="1" applyAlignment="1">
      <alignment/>
    </xf>
    <xf numFmtId="44" fontId="4" fillId="0" borderId="0" xfId="17" applyFont="1" applyAlignment="1">
      <alignment/>
    </xf>
    <xf numFmtId="44" fontId="0" fillId="0" borderId="0" xfId="17" applyAlignment="1">
      <alignment horizontal="center"/>
    </xf>
    <xf numFmtId="44" fontId="7" fillId="0" borderId="0" xfId="17" applyFont="1" applyAlignment="1">
      <alignment/>
    </xf>
    <xf numFmtId="44" fontId="0" fillId="0" borderId="0" xfId="17" applyFont="1" applyAlignment="1">
      <alignment/>
    </xf>
    <xf numFmtId="0" fontId="0" fillId="0" borderId="0" xfId="0" applyFont="1" applyAlignment="1">
      <alignment/>
    </xf>
    <xf numFmtId="44" fontId="0" fillId="2" borderId="2" xfId="17" applyFont="1" applyFill="1" applyBorder="1" applyAlignment="1">
      <alignment/>
    </xf>
    <xf numFmtId="8" fontId="0" fillId="2" borderId="2" xfId="17" applyNumberFormat="1" applyFill="1" applyBorder="1" applyAlignment="1">
      <alignment/>
    </xf>
    <xf numFmtId="8" fontId="0" fillId="2" borderId="3" xfId="17" applyNumberFormat="1" applyFill="1" applyBorder="1" applyAlignment="1">
      <alignment/>
    </xf>
    <xf numFmtId="8" fontId="0" fillId="2" borderId="2" xfId="17" applyNumberFormat="1" applyFill="1" applyBorder="1" applyAlignment="1">
      <alignment horizontal="right"/>
    </xf>
    <xf numFmtId="0" fontId="3" fillId="2" borderId="2" xfId="17" applyNumberFormat="1" applyFont="1" applyFill="1" applyBorder="1" applyAlignment="1">
      <alignment horizontal="left"/>
    </xf>
    <xf numFmtId="17" fontId="3" fillId="2" borderId="2" xfId="17" applyNumberFormat="1" applyFont="1" applyFill="1" applyBorder="1" applyAlignment="1">
      <alignment horizontal="left"/>
    </xf>
    <xf numFmtId="8" fontId="0" fillId="2" borderId="0" xfId="17" applyNumberFormat="1" applyFill="1" applyBorder="1" applyAlignment="1">
      <alignment horizontal="right"/>
    </xf>
    <xf numFmtId="44" fontId="0" fillId="2" borderId="0" xfId="17" applyFill="1" applyBorder="1" applyAlignment="1">
      <alignment/>
    </xf>
    <xf numFmtId="44" fontId="16" fillId="2" borderId="2" xfId="17" applyFont="1" applyFill="1" applyBorder="1" applyAlignment="1">
      <alignment/>
    </xf>
    <xf numFmtId="164" fontId="0" fillId="0" borderId="0" xfId="0" applyNumberFormat="1" applyAlignment="1" quotePrefix="1">
      <alignment/>
    </xf>
    <xf numFmtId="44" fontId="0" fillId="0" borderId="0" xfId="17" applyAlignment="1">
      <alignment horizontal="right"/>
    </xf>
    <xf numFmtId="44" fontId="1" fillId="0" borderId="4" xfId="17" applyFont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5" fillId="0" borderId="0" xfId="0" applyFont="1" applyAlignment="1">
      <alignment/>
    </xf>
    <xf numFmtId="14" fontId="1" fillId="0" borderId="5" xfId="0" applyNumberFormat="1" applyFont="1" applyBorder="1" applyAlignment="1" quotePrefix="1">
      <alignment horizontal="left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44" fontId="0" fillId="0" borderId="5" xfId="17" applyBorder="1" applyAlignment="1">
      <alignment horizontal="right"/>
    </xf>
    <xf numFmtId="14" fontId="1" fillId="0" borderId="5" xfId="0" applyNumberFormat="1" applyFont="1" applyBorder="1" applyAlignment="1">
      <alignment horizontal="left"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44" fontId="1" fillId="0" borderId="6" xfId="17" applyFont="1" applyBorder="1" applyAlignment="1">
      <alignment horizontal="right"/>
    </xf>
    <xf numFmtId="0" fontId="0" fillId="0" borderId="5" xfId="0" applyBorder="1" applyAlignment="1">
      <alignment wrapText="1"/>
    </xf>
    <xf numFmtId="44" fontId="0" fillId="0" borderId="0" xfId="0" applyNumberFormat="1" applyAlignment="1">
      <alignment/>
    </xf>
    <xf numFmtId="44" fontId="0" fillId="0" borderId="5" xfId="17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44" fontId="1" fillId="0" borderId="5" xfId="17" applyFont="1" applyBorder="1" applyAlignment="1">
      <alignment horizontal="right"/>
    </xf>
    <xf numFmtId="44" fontId="1" fillId="0" borderId="7" xfId="17" applyFont="1" applyBorder="1" applyAlignment="1">
      <alignment horizontal="right"/>
    </xf>
    <xf numFmtId="167" fontId="1" fillId="0" borderId="8" xfId="0" applyNumberFormat="1" applyFont="1" applyBorder="1" applyAlignment="1">
      <alignment/>
    </xf>
    <xf numFmtId="44" fontId="1" fillId="0" borderId="9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4" fontId="0" fillId="0" borderId="10" xfId="17" applyBorder="1" applyAlignment="1">
      <alignment horizontal="right"/>
    </xf>
    <xf numFmtId="0" fontId="0" fillId="0" borderId="0" xfId="0" applyAlignment="1">
      <alignment horizontal="left"/>
    </xf>
    <xf numFmtId="17" fontId="3" fillId="2" borderId="2" xfId="0" applyNumberFormat="1" applyFont="1" applyFill="1" applyBorder="1" applyAlignment="1" quotePrefix="1">
      <alignment/>
    </xf>
    <xf numFmtId="0" fontId="1" fillId="0" borderId="10" xfId="0" applyFont="1" applyBorder="1" applyAlignment="1">
      <alignment horizontal="center"/>
    </xf>
    <xf numFmtId="44" fontId="1" fillId="0" borderId="10" xfId="17" applyFont="1" applyBorder="1" applyAlignment="1">
      <alignment horizontal="center"/>
    </xf>
    <xf numFmtId="44" fontId="0" fillId="2" borderId="2" xfId="17" applyNumberFormat="1" applyFill="1" applyBorder="1" applyAlignment="1">
      <alignment/>
    </xf>
    <xf numFmtId="0" fontId="3" fillId="2" borderId="2" xfId="0" applyFont="1" applyFill="1" applyBorder="1" applyAlignment="1">
      <alignment/>
    </xf>
    <xf numFmtId="44" fontId="0" fillId="0" borderId="5" xfId="17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44" fontId="1" fillId="0" borderId="0" xfId="17" applyFont="1" applyAlignment="1">
      <alignment/>
    </xf>
    <xf numFmtId="44" fontId="3" fillId="0" borderId="0" xfId="17" applyFont="1" applyAlignment="1">
      <alignment/>
    </xf>
    <xf numFmtId="0" fontId="12" fillId="0" borderId="0" xfId="0" applyFont="1" applyAlignment="1">
      <alignment wrapText="1"/>
    </xf>
    <xf numFmtId="44" fontId="1" fillId="2" borderId="3" xfId="17" applyFont="1" applyFill="1" applyBorder="1" applyAlignment="1">
      <alignment/>
    </xf>
    <xf numFmtId="44" fontId="0" fillId="0" borderId="0" xfId="17" applyFont="1" applyAlignment="1">
      <alignment/>
    </xf>
    <xf numFmtId="44" fontId="0" fillId="2" borderId="2" xfId="17" applyNumberFormat="1" applyFont="1" applyFill="1" applyBorder="1" applyAlignment="1">
      <alignment/>
    </xf>
    <xf numFmtId="0" fontId="17" fillId="0" borderId="0" xfId="0" applyFont="1" applyAlignment="1" quotePrefix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4" fontId="17" fillId="0" borderId="0" xfId="17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167" fontId="0" fillId="0" borderId="0" xfId="0" applyNumberFormat="1" applyAlignment="1">
      <alignment/>
    </xf>
    <xf numFmtId="44" fontId="1" fillId="0" borderId="0" xfId="17" applyFont="1" applyAlignment="1">
      <alignment horizontal="left"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right"/>
    </xf>
    <xf numFmtId="0" fontId="17" fillId="0" borderId="0" xfId="0" applyFont="1" applyAlignment="1" quotePrefix="1">
      <alignment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5</xdr:row>
      <xdr:rowOff>190500</xdr:rowOff>
    </xdr:from>
    <xdr:to>
      <xdr:col>5</xdr:col>
      <xdr:colOff>323850</xdr:colOff>
      <xdr:row>12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829300" y="1438275"/>
          <a:ext cx="266700" cy="1047750"/>
        </a:xfrm>
        <a:prstGeom prst="lef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38100</xdr:rowOff>
    </xdr:from>
    <xdr:to>
      <xdr:col>5</xdr:col>
      <xdr:colOff>276225</xdr:colOff>
      <xdr:row>35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5819775" y="2524125"/>
          <a:ext cx="228600" cy="4238625"/>
        </a:xfrm>
        <a:prstGeom prst="lef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45</xdr:row>
      <xdr:rowOff>9525</xdr:rowOff>
    </xdr:from>
    <xdr:to>
      <xdr:col>1</xdr:col>
      <xdr:colOff>771525</xdr:colOff>
      <xdr:row>46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2743200" y="8448675"/>
          <a:ext cx="514350" cy="25717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47</xdr:row>
      <xdr:rowOff>133350</xdr:rowOff>
    </xdr:from>
    <xdr:to>
      <xdr:col>1</xdr:col>
      <xdr:colOff>809625</xdr:colOff>
      <xdr:row>49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2781300" y="8991600"/>
          <a:ext cx="514350" cy="25717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36</xdr:row>
      <xdr:rowOff>0</xdr:rowOff>
    </xdr:from>
    <xdr:to>
      <xdr:col>5</xdr:col>
      <xdr:colOff>533400</xdr:colOff>
      <xdr:row>37</xdr:row>
      <xdr:rowOff>38100</xdr:rowOff>
    </xdr:to>
    <xdr:sp>
      <xdr:nvSpPr>
        <xdr:cNvPr id="5" name="AutoShape 6"/>
        <xdr:cNvSpPr>
          <a:spLocks/>
        </xdr:cNvSpPr>
      </xdr:nvSpPr>
      <xdr:spPr>
        <a:xfrm>
          <a:off x="5943600" y="6800850"/>
          <a:ext cx="361950" cy="2381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37</xdr:row>
      <xdr:rowOff>0</xdr:rowOff>
    </xdr:from>
    <xdr:to>
      <xdr:col>5</xdr:col>
      <xdr:colOff>533400</xdr:colOff>
      <xdr:row>38</xdr:row>
      <xdr:rowOff>38100</xdr:rowOff>
    </xdr:to>
    <xdr:sp>
      <xdr:nvSpPr>
        <xdr:cNvPr id="6" name="AutoShape 7"/>
        <xdr:cNvSpPr>
          <a:spLocks/>
        </xdr:cNvSpPr>
      </xdr:nvSpPr>
      <xdr:spPr>
        <a:xfrm>
          <a:off x="5943600" y="7000875"/>
          <a:ext cx="361950" cy="2381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5</xdr:col>
      <xdr:colOff>533400</xdr:colOff>
      <xdr:row>42</xdr:row>
      <xdr:rowOff>28575</xdr:rowOff>
    </xdr:to>
    <xdr:sp>
      <xdr:nvSpPr>
        <xdr:cNvPr id="7" name="AutoShape 8"/>
        <xdr:cNvSpPr>
          <a:spLocks/>
        </xdr:cNvSpPr>
      </xdr:nvSpPr>
      <xdr:spPr>
        <a:xfrm>
          <a:off x="5943600" y="7743825"/>
          <a:ext cx="361950" cy="2381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30</xdr:row>
      <xdr:rowOff>9525</xdr:rowOff>
    </xdr:from>
    <xdr:to>
      <xdr:col>5</xdr:col>
      <xdr:colOff>571500</xdr:colOff>
      <xdr:row>31</xdr:row>
      <xdr:rowOff>47625</xdr:rowOff>
    </xdr:to>
    <xdr:sp>
      <xdr:nvSpPr>
        <xdr:cNvPr id="8" name="AutoShape 10"/>
        <xdr:cNvSpPr>
          <a:spLocks/>
        </xdr:cNvSpPr>
      </xdr:nvSpPr>
      <xdr:spPr>
        <a:xfrm>
          <a:off x="6143625" y="5762625"/>
          <a:ext cx="200025" cy="2381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39</xdr:row>
      <xdr:rowOff>0</xdr:rowOff>
    </xdr:from>
    <xdr:to>
      <xdr:col>5</xdr:col>
      <xdr:colOff>533400</xdr:colOff>
      <xdr:row>40</xdr:row>
      <xdr:rowOff>47625</xdr:rowOff>
    </xdr:to>
    <xdr:sp>
      <xdr:nvSpPr>
        <xdr:cNvPr id="9" name="AutoShape 11"/>
        <xdr:cNvSpPr>
          <a:spLocks/>
        </xdr:cNvSpPr>
      </xdr:nvSpPr>
      <xdr:spPr>
        <a:xfrm>
          <a:off x="5943600" y="7362825"/>
          <a:ext cx="361950" cy="2667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</xdr:row>
      <xdr:rowOff>0</xdr:rowOff>
    </xdr:from>
    <xdr:to>
      <xdr:col>3</xdr:col>
      <xdr:colOff>590550</xdr:colOff>
      <xdr:row>3</xdr:row>
      <xdr:rowOff>9525</xdr:rowOff>
    </xdr:to>
    <xdr:sp>
      <xdr:nvSpPr>
        <xdr:cNvPr id="10" name="AutoShape 12"/>
        <xdr:cNvSpPr>
          <a:spLocks/>
        </xdr:cNvSpPr>
      </xdr:nvSpPr>
      <xdr:spPr>
        <a:xfrm>
          <a:off x="4467225" y="647700"/>
          <a:ext cx="333375" cy="20955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66675</xdr:rowOff>
    </xdr:from>
    <xdr:to>
      <xdr:col>4</xdr:col>
      <xdr:colOff>438150</xdr:colOff>
      <xdr:row>2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4191000" y="714375"/>
          <a:ext cx="333375" cy="20955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24</xdr:row>
      <xdr:rowOff>152400</xdr:rowOff>
    </xdr:from>
    <xdr:to>
      <xdr:col>1</xdr:col>
      <xdr:colOff>857250</xdr:colOff>
      <xdr:row>26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57450" y="4657725"/>
          <a:ext cx="514350" cy="25717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27</xdr:row>
      <xdr:rowOff>152400</xdr:rowOff>
    </xdr:from>
    <xdr:to>
      <xdr:col>1</xdr:col>
      <xdr:colOff>847725</xdr:colOff>
      <xdr:row>29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447925" y="5248275"/>
          <a:ext cx="514350" cy="25717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17</xdr:row>
      <xdr:rowOff>152400</xdr:rowOff>
    </xdr:from>
    <xdr:to>
      <xdr:col>3</xdr:col>
      <xdr:colOff>219075</xdr:colOff>
      <xdr:row>19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409950" y="3429000"/>
          <a:ext cx="361950" cy="24765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18</xdr:row>
      <xdr:rowOff>9525</xdr:rowOff>
    </xdr:from>
    <xdr:to>
      <xdr:col>3</xdr:col>
      <xdr:colOff>495300</xdr:colOff>
      <xdr:row>21</xdr:row>
      <xdr:rowOff>0</xdr:rowOff>
    </xdr:to>
    <xdr:sp>
      <xdr:nvSpPr>
        <xdr:cNvPr id="5" name="AutoShape 7"/>
        <xdr:cNvSpPr>
          <a:spLocks/>
        </xdr:cNvSpPr>
      </xdr:nvSpPr>
      <xdr:spPr>
        <a:xfrm>
          <a:off x="3924300" y="3448050"/>
          <a:ext cx="123825" cy="571500"/>
        </a:xfrm>
        <a:prstGeom prst="lef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5</xdr:row>
      <xdr:rowOff>19050</xdr:rowOff>
    </xdr:from>
    <xdr:to>
      <xdr:col>7</xdr:col>
      <xdr:colOff>485775</xdr:colOff>
      <xdr:row>17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6076950" y="1352550"/>
          <a:ext cx="323850" cy="207645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13</xdr:row>
      <xdr:rowOff>66675</xdr:rowOff>
    </xdr:from>
    <xdr:to>
      <xdr:col>7</xdr:col>
      <xdr:colOff>600075</xdr:colOff>
      <xdr:row>15</xdr:row>
      <xdr:rowOff>38100</xdr:rowOff>
    </xdr:to>
    <xdr:sp>
      <xdr:nvSpPr>
        <xdr:cNvPr id="7" name="AutoShape 9"/>
        <xdr:cNvSpPr>
          <a:spLocks/>
        </xdr:cNvSpPr>
      </xdr:nvSpPr>
      <xdr:spPr>
        <a:xfrm>
          <a:off x="3419475" y="2695575"/>
          <a:ext cx="3095625" cy="29527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66675</xdr:rowOff>
    </xdr:from>
    <xdr:to>
      <xdr:col>4</xdr:col>
      <xdr:colOff>504825</xdr:colOff>
      <xdr:row>2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3857625" y="714375"/>
          <a:ext cx="333375" cy="20955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10</xdr:row>
      <xdr:rowOff>114300</xdr:rowOff>
    </xdr:from>
    <xdr:to>
      <xdr:col>1</xdr:col>
      <xdr:colOff>733425</xdr:colOff>
      <xdr:row>12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1914525" y="2447925"/>
          <a:ext cx="514350" cy="32385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13</xdr:row>
      <xdr:rowOff>104775</xdr:rowOff>
    </xdr:from>
    <xdr:to>
      <xdr:col>1</xdr:col>
      <xdr:colOff>723900</xdr:colOff>
      <xdr:row>15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1905000" y="3028950"/>
          <a:ext cx="514350" cy="32385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5</xdr:row>
      <xdr:rowOff>190500</xdr:rowOff>
    </xdr:from>
    <xdr:to>
      <xdr:col>4</xdr:col>
      <xdr:colOff>485775</xdr:colOff>
      <xdr:row>7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838575" y="1524000"/>
          <a:ext cx="333375" cy="24765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7</xdr:row>
      <xdr:rowOff>19050</xdr:rowOff>
    </xdr:from>
    <xdr:to>
      <xdr:col>1</xdr:col>
      <xdr:colOff>666750</xdr:colOff>
      <xdr:row>7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2143125" y="1752600"/>
          <a:ext cx="219075" cy="200025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6</xdr:row>
      <xdr:rowOff>66675</xdr:rowOff>
    </xdr:from>
    <xdr:to>
      <xdr:col>0</xdr:col>
      <xdr:colOff>609600</xdr:colOff>
      <xdr:row>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04800" y="1647825"/>
          <a:ext cx="304800" cy="3714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6</xdr:row>
      <xdr:rowOff>38100</xdr:rowOff>
    </xdr:from>
    <xdr:to>
      <xdr:col>1</xdr:col>
      <xdr:colOff>1857375</xdr:colOff>
      <xdr:row>8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2466975" y="1619250"/>
          <a:ext cx="304800" cy="3714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1323975</xdr:colOff>
      <xdr:row>6</xdr:row>
      <xdr:rowOff>47625</xdr:rowOff>
    </xdr:from>
    <xdr:to>
      <xdr:col>2</xdr:col>
      <xdr:colOff>1628775</xdr:colOff>
      <xdr:row>8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372100" y="1628775"/>
          <a:ext cx="304800" cy="3714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1800225</xdr:colOff>
      <xdr:row>6</xdr:row>
      <xdr:rowOff>76200</xdr:rowOff>
    </xdr:from>
    <xdr:to>
      <xdr:col>3</xdr:col>
      <xdr:colOff>2105025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8572500" y="1657350"/>
          <a:ext cx="304800" cy="3714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5</xdr:row>
      <xdr:rowOff>180975</xdr:rowOff>
    </xdr:from>
    <xdr:to>
      <xdr:col>4</xdr:col>
      <xdr:colOff>942975</xdr:colOff>
      <xdr:row>7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11363325" y="1571625"/>
          <a:ext cx="304800" cy="32385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6</xdr:row>
      <xdr:rowOff>28575</xdr:rowOff>
    </xdr:from>
    <xdr:to>
      <xdr:col>5</xdr:col>
      <xdr:colOff>942975</xdr:colOff>
      <xdr:row>8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12982575" y="1609725"/>
          <a:ext cx="304800" cy="32385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6</xdr:row>
      <xdr:rowOff>38100</xdr:rowOff>
    </xdr:from>
    <xdr:to>
      <xdr:col>6</xdr:col>
      <xdr:colOff>838200</xdr:colOff>
      <xdr:row>8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14382750" y="1619250"/>
          <a:ext cx="304800" cy="3714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18</xdr:row>
      <xdr:rowOff>142875</xdr:rowOff>
    </xdr:from>
    <xdr:to>
      <xdr:col>7</xdr:col>
      <xdr:colOff>495300</xdr:colOff>
      <xdr:row>20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15192375" y="3667125"/>
          <a:ext cx="371475" cy="3048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42</xdr:row>
      <xdr:rowOff>142875</xdr:rowOff>
    </xdr:from>
    <xdr:to>
      <xdr:col>7</xdr:col>
      <xdr:colOff>495300</xdr:colOff>
      <xdr:row>44</xdr:row>
      <xdr:rowOff>114300</xdr:rowOff>
    </xdr:to>
    <xdr:sp>
      <xdr:nvSpPr>
        <xdr:cNvPr id="9" name="AutoShape 10"/>
        <xdr:cNvSpPr>
          <a:spLocks/>
        </xdr:cNvSpPr>
      </xdr:nvSpPr>
      <xdr:spPr>
        <a:xfrm>
          <a:off x="15192375" y="7810500"/>
          <a:ext cx="371475" cy="3429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35</xdr:row>
      <xdr:rowOff>142875</xdr:rowOff>
    </xdr:from>
    <xdr:to>
      <xdr:col>7</xdr:col>
      <xdr:colOff>495300</xdr:colOff>
      <xdr:row>37</xdr:row>
      <xdr:rowOff>114300</xdr:rowOff>
    </xdr:to>
    <xdr:sp>
      <xdr:nvSpPr>
        <xdr:cNvPr id="10" name="AutoShape 11"/>
        <xdr:cNvSpPr>
          <a:spLocks/>
        </xdr:cNvSpPr>
      </xdr:nvSpPr>
      <xdr:spPr>
        <a:xfrm>
          <a:off x="15192375" y="6515100"/>
          <a:ext cx="371475" cy="3429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6</xdr:col>
      <xdr:colOff>800100</xdr:colOff>
      <xdr:row>9</xdr:row>
      <xdr:rowOff>57150</xdr:rowOff>
    </xdr:to>
    <xdr:sp>
      <xdr:nvSpPr>
        <xdr:cNvPr id="1" name="AutoShape 1"/>
        <xdr:cNvSpPr>
          <a:spLocks/>
        </xdr:cNvSpPr>
      </xdr:nvSpPr>
      <xdr:spPr>
        <a:xfrm rot="5400000">
          <a:off x="57150" y="1238250"/>
          <a:ext cx="11534775" cy="542925"/>
        </a:xfrm>
        <a:prstGeom prst="lef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180975</xdr:rowOff>
    </xdr:from>
    <xdr:to>
      <xdr:col>18</xdr:col>
      <xdr:colOff>723900</xdr:colOff>
      <xdr:row>9</xdr:row>
      <xdr:rowOff>19050</xdr:rowOff>
    </xdr:to>
    <xdr:sp>
      <xdr:nvSpPr>
        <xdr:cNvPr id="2" name="AutoShape 2"/>
        <xdr:cNvSpPr>
          <a:spLocks/>
        </xdr:cNvSpPr>
      </xdr:nvSpPr>
      <xdr:spPr>
        <a:xfrm rot="5400000">
          <a:off x="11677650" y="1190625"/>
          <a:ext cx="8639175" cy="552450"/>
        </a:xfrm>
        <a:prstGeom prst="lef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15</xdr:row>
      <xdr:rowOff>133350</xdr:rowOff>
    </xdr:from>
    <xdr:to>
      <xdr:col>9</xdr:col>
      <xdr:colOff>628650</xdr:colOff>
      <xdr:row>17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13239750" y="2828925"/>
          <a:ext cx="485775" cy="25717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62</xdr:row>
      <xdr:rowOff>38100</xdr:rowOff>
    </xdr:from>
    <xdr:to>
      <xdr:col>13</xdr:col>
      <xdr:colOff>38100</xdr:colOff>
      <xdr:row>63</xdr:row>
      <xdr:rowOff>152400</xdr:rowOff>
    </xdr:to>
    <xdr:sp>
      <xdr:nvSpPr>
        <xdr:cNvPr id="4" name="AutoShape 4"/>
        <xdr:cNvSpPr>
          <a:spLocks/>
        </xdr:cNvSpPr>
      </xdr:nvSpPr>
      <xdr:spPr>
        <a:xfrm rot="16200000">
          <a:off x="11715750" y="10448925"/>
          <a:ext cx="4314825" cy="285750"/>
        </a:xfrm>
        <a:prstGeom prst="lef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62</xdr:row>
      <xdr:rowOff>38100</xdr:rowOff>
    </xdr:from>
    <xdr:to>
      <xdr:col>7</xdr:col>
      <xdr:colOff>628650</xdr:colOff>
      <xdr:row>66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858625" y="10448925"/>
          <a:ext cx="409575" cy="6191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62</xdr:row>
      <xdr:rowOff>0</xdr:rowOff>
    </xdr:from>
    <xdr:to>
      <xdr:col>6</xdr:col>
      <xdr:colOff>638175</xdr:colOff>
      <xdr:row>63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11144250" y="10410825"/>
          <a:ext cx="285750" cy="1809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18</xdr:row>
      <xdr:rowOff>114300</xdr:rowOff>
    </xdr:from>
    <xdr:to>
      <xdr:col>7</xdr:col>
      <xdr:colOff>657225</xdr:colOff>
      <xdr:row>20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11782425" y="3295650"/>
          <a:ext cx="514350" cy="29527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</xdr:row>
      <xdr:rowOff>28575</xdr:rowOff>
    </xdr:from>
    <xdr:to>
      <xdr:col>0</xdr:col>
      <xdr:colOff>638175</xdr:colOff>
      <xdr:row>8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33375" y="1066800"/>
          <a:ext cx="304800" cy="3714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1495425</xdr:colOff>
      <xdr:row>6</xdr:row>
      <xdr:rowOff>57150</xdr:rowOff>
    </xdr:from>
    <xdr:to>
      <xdr:col>1</xdr:col>
      <xdr:colOff>1800225</xdr:colOff>
      <xdr:row>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486025" y="1095375"/>
          <a:ext cx="304800" cy="3714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</xdr:row>
      <xdr:rowOff>38100</xdr:rowOff>
    </xdr:from>
    <xdr:to>
      <xdr:col>2</xdr:col>
      <xdr:colOff>800100</xdr:colOff>
      <xdr:row>8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857750" y="1076325"/>
          <a:ext cx="304800" cy="3714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1143000</xdr:colOff>
      <xdr:row>6</xdr:row>
      <xdr:rowOff>19050</xdr:rowOff>
    </xdr:from>
    <xdr:to>
      <xdr:col>3</xdr:col>
      <xdr:colOff>1447800</xdr:colOff>
      <xdr:row>8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6696075" y="1057275"/>
          <a:ext cx="304800" cy="32385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</xdr:row>
      <xdr:rowOff>28575</xdr:rowOff>
    </xdr:from>
    <xdr:to>
      <xdr:col>4</xdr:col>
      <xdr:colOff>762000</xdr:colOff>
      <xdr:row>8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8743950" y="1066800"/>
          <a:ext cx="304800" cy="32385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6</xdr:row>
      <xdr:rowOff>0</xdr:rowOff>
    </xdr:from>
    <xdr:to>
      <xdr:col>5</xdr:col>
      <xdr:colOff>771525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953625" y="1038225"/>
          <a:ext cx="304800" cy="32385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6</xdr:row>
      <xdr:rowOff>28575</xdr:rowOff>
    </xdr:from>
    <xdr:to>
      <xdr:col>6</xdr:col>
      <xdr:colOff>914400</xdr:colOff>
      <xdr:row>8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11306175" y="1066800"/>
          <a:ext cx="304800" cy="3714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9</xdr:row>
      <xdr:rowOff>142875</xdr:rowOff>
    </xdr:from>
    <xdr:to>
      <xdr:col>7</xdr:col>
      <xdr:colOff>552450</xdr:colOff>
      <xdr:row>11</xdr:row>
      <xdr:rowOff>47625</xdr:rowOff>
    </xdr:to>
    <xdr:sp>
      <xdr:nvSpPr>
        <xdr:cNvPr id="8" name="AutoShape 8"/>
        <xdr:cNvSpPr>
          <a:spLocks/>
        </xdr:cNvSpPr>
      </xdr:nvSpPr>
      <xdr:spPr>
        <a:xfrm>
          <a:off x="12268200" y="1666875"/>
          <a:ext cx="390525" cy="2286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29</xdr:row>
      <xdr:rowOff>142875</xdr:rowOff>
    </xdr:from>
    <xdr:to>
      <xdr:col>7</xdr:col>
      <xdr:colOff>514350</xdr:colOff>
      <xdr:row>31</xdr:row>
      <xdr:rowOff>38100</xdr:rowOff>
    </xdr:to>
    <xdr:sp>
      <xdr:nvSpPr>
        <xdr:cNvPr id="9" name="AutoShape 9"/>
        <xdr:cNvSpPr>
          <a:spLocks/>
        </xdr:cNvSpPr>
      </xdr:nvSpPr>
      <xdr:spPr>
        <a:xfrm>
          <a:off x="12230100" y="4943475"/>
          <a:ext cx="390525" cy="2286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7.28125" style="0" customWidth="1"/>
    <col min="2" max="2" width="14.28125" style="5" customWidth="1"/>
    <col min="3" max="3" width="11.57421875" style="5" customWidth="1"/>
    <col min="4" max="4" width="9.7109375" style="0" customWidth="1"/>
    <col min="5" max="5" width="13.7109375" style="5" customWidth="1"/>
    <col min="8" max="8" width="14.140625" style="0" bestFit="1" customWidth="1"/>
  </cols>
  <sheetData>
    <row r="1" spans="1:7" ht="25.5" customHeight="1">
      <c r="A1" s="2" t="s">
        <v>0</v>
      </c>
      <c r="G1" s="90" t="s">
        <v>251</v>
      </c>
    </row>
    <row r="2" spans="1:6" ht="25.5" customHeight="1">
      <c r="A2" s="3" t="s">
        <v>51</v>
      </c>
      <c r="B2" s="29"/>
      <c r="C2" s="26"/>
      <c r="D2" s="30"/>
      <c r="E2" s="26"/>
      <c r="F2" s="30"/>
    </row>
    <row r="3" spans="1:12" ht="15.75" customHeight="1">
      <c r="A3" s="3" t="s">
        <v>50</v>
      </c>
      <c r="B3" s="44"/>
      <c r="C3" s="79"/>
      <c r="D3" s="3"/>
      <c r="E3" s="103" t="s">
        <v>202</v>
      </c>
      <c r="F3" s="104"/>
      <c r="G3" s="104"/>
      <c r="H3" s="104"/>
      <c r="I3" s="104"/>
      <c r="J3" s="104"/>
      <c r="K3" s="104"/>
      <c r="L3" s="104"/>
    </row>
    <row r="4" spans="1:5" ht="15.75" customHeight="1">
      <c r="A4" s="3"/>
      <c r="B4" s="26"/>
      <c r="C4" s="26"/>
      <c r="D4" s="30"/>
      <c r="E4" s="26"/>
    </row>
    <row r="5" ht="15.75">
      <c r="B5" s="23" t="s">
        <v>46</v>
      </c>
    </row>
    <row r="6" spans="1:5" ht="15.75">
      <c r="A6" s="4" t="s">
        <v>25</v>
      </c>
      <c r="B6" s="6" t="s">
        <v>47</v>
      </c>
      <c r="C6" s="35" t="s">
        <v>26</v>
      </c>
      <c r="D6" s="4" t="s">
        <v>27</v>
      </c>
      <c r="E6" s="8" t="s">
        <v>29</v>
      </c>
    </row>
    <row r="7" spans="1:5" ht="12.75">
      <c r="A7" t="s">
        <v>61</v>
      </c>
      <c r="B7" s="38" t="s">
        <v>62</v>
      </c>
      <c r="C7" s="36">
        <v>16.25</v>
      </c>
      <c r="D7" s="24">
        <v>0</v>
      </c>
      <c r="E7" s="22">
        <f>SUM(C7*D7)</f>
        <v>0</v>
      </c>
    </row>
    <row r="8" spans="1:5" ht="12.75">
      <c r="A8" t="s">
        <v>2</v>
      </c>
      <c r="C8" s="36">
        <v>16.25</v>
      </c>
      <c r="D8" s="24">
        <v>0</v>
      </c>
      <c r="E8" s="22">
        <f>SUM(C8*D8)</f>
        <v>0</v>
      </c>
    </row>
    <row r="9" spans="1:7" ht="18">
      <c r="A9" t="s">
        <v>3</v>
      </c>
      <c r="C9" s="36">
        <v>53.34</v>
      </c>
      <c r="D9" s="33">
        <v>0</v>
      </c>
      <c r="E9" s="22">
        <f>SUM(C9*D9)</f>
        <v>0</v>
      </c>
      <c r="G9" s="3" t="s">
        <v>205</v>
      </c>
    </row>
    <row r="10" spans="1:5" ht="12.75">
      <c r="A10" t="s">
        <v>4</v>
      </c>
      <c r="C10" s="36">
        <v>25</v>
      </c>
      <c r="D10" s="33">
        <v>0</v>
      </c>
      <c r="E10" s="22">
        <f>SUM(C10*D10)</f>
        <v>0</v>
      </c>
    </row>
    <row r="11" spans="1:5" ht="12.75">
      <c r="A11" t="s">
        <v>74</v>
      </c>
      <c r="B11" s="5">
        <v>5400</v>
      </c>
      <c r="E11" s="10">
        <v>300</v>
      </c>
    </row>
    <row r="12" spans="1:5" ht="12.75">
      <c r="A12" t="s">
        <v>5</v>
      </c>
      <c r="B12" s="5">
        <v>1800</v>
      </c>
      <c r="E12" s="10">
        <v>100</v>
      </c>
    </row>
    <row r="13" spans="1:5" ht="12.75">
      <c r="A13" t="s">
        <v>75</v>
      </c>
      <c r="E13" s="41"/>
    </row>
    <row r="14" spans="1:7" ht="15.75">
      <c r="A14" s="39" t="s">
        <v>145</v>
      </c>
      <c r="B14" s="87"/>
      <c r="C14" s="87"/>
      <c r="D14" s="39"/>
      <c r="E14" s="88"/>
      <c r="G14" s="18"/>
    </row>
    <row r="15" spans="1:5" ht="12.75">
      <c r="A15" t="s">
        <v>146</v>
      </c>
      <c r="E15" s="78"/>
    </row>
    <row r="16" spans="1:5" ht="12.75">
      <c r="A16" t="s">
        <v>148</v>
      </c>
      <c r="E16" s="78"/>
    </row>
    <row r="17" spans="1:5" ht="12.75">
      <c r="A17" t="s">
        <v>147</v>
      </c>
      <c r="E17" s="34"/>
    </row>
    <row r="18" spans="1:5" ht="12.75">
      <c r="A18" t="s">
        <v>6</v>
      </c>
      <c r="E18" s="34"/>
    </row>
    <row r="19" spans="1:5" ht="12.75">
      <c r="A19" t="s">
        <v>63</v>
      </c>
      <c r="E19" s="34"/>
    </row>
    <row r="20" spans="1:5" ht="12.75">
      <c r="A20" t="s">
        <v>7</v>
      </c>
      <c r="E20" s="34"/>
    </row>
    <row r="21" spans="1:5" ht="12.75">
      <c r="A21" t="s">
        <v>10</v>
      </c>
      <c r="E21" s="34"/>
    </row>
    <row r="22" spans="1:5" ht="12.75">
      <c r="A22" t="s">
        <v>144</v>
      </c>
      <c r="E22" s="34"/>
    </row>
    <row r="23" spans="1:7" ht="15">
      <c r="A23" t="s">
        <v>69</v>
      </c>
      <c r="E23" s="34"/>
      <c r="G23" s="89" t="s">
        <v>278</v>
      </c>
    </row>
    <row r="24" spans="1:7" ht="15">
      <c r="A24" t="s">
        <v>70</v>
      </c>
      <c r="E24" s="34"/>
      <c r="G24" s="89" t="s">
        <v>208</v>
      </c>
    </row>
    <row r="25" spans="1:17" ht="30.75" customHeight="1">
      <c r="A25" t="s">
        <v>79</v>
      </c>
      <c r="E25" s="34"/>
      <c r="G25" s="101" t="s">
        <v>212</v>
      </c>
      <c r="H25" s="102"/>
      <c r="I25" s="102"/>
      <c r="J25" s="102"/>
      <c r="K25" s="102"/>
      <c r="L25" s="102"/>
      <c r="M25" s="102"/>
      <c r="N25" s="102"/>
      <c r="O25" s="102"/>
      <c r="P25" s="102"/>
      <c r="Q25" s="85"/>
    </row>
    <row r="26" spans="1:7" ht="15">
      <c r="A26" t="s">
        <v>53</v>
      </c>
      <c r="E26" s="34"/>
      <c r="G26" s="89" t="s">
        <v>213</v>
      </c>
    </row>
    <row r="27" spans="1:5" ht="12.75">
      <c r="A27" t="s">
        <v>71</v>
      </c>
      <c r="E27" s="34"/>
    </row>
    <row r="28" spans="1:5" ht="12.75">
      <c r="A28" t="s">
        <v>64</v>
      </c>
      <c r="E28" s="34"/>
    </row>
    <row r="29" spans="1:5" ht="12.75">
      <c r="A29" t="s">
        <v>65</v>
      </c>
      <c r="E29" s="34"/>
    </row>
    <row r="30" spans="1:5" ht="12.75">
      <c r="A30" t="s">
        <v>66</v>
      </c>
      <c r="E30" s="34"/>
    </row>
    <row r="31" spans="1:7" ht="15.75">
      <c r="A31" s="1" t="s">
        <v>149</v>
      </c>
      <c r="B31" s="83"/>
      <c r="C31" s="83"/>
      <c r="D31" s="1"/>
      <c r="E31" s="86">
        <f>'Advertising Detail by Paper'!G20</f>
        <v>230.00000000000003</v>
      </c>
      <c r="G31" s="18" t="s">
        <v>279</v>
      </c>
    </row>
    <row r="32" spans="1:5" ht="12.75" customHeight="1">
      <c r="A32" t="s">
        <v>8</v>
      </c>
      <c r="E32" s="42"/>
    </row>
    <row r="33" spans="1:5" ht="12.75">
      <c r="A33" t="s">
        <v>9</v>
      </c>
      <c r="E33" s="42"/>
    </row>
    <row r="34" spans="1:5" ht="12.75">
      <c r="A34" t="s">
        <v>58</v>
      </c>
      <c r="E34" s="34"/>
    </row>
    <row r="35" spans="1:7" ht="15.75">
      <c r="A35" t="s">
        <v>67</v>
      </c>
      <c r="E35" s="34"/>
      <c r="G35" s="18"/>
    </row>
    <row r="36" spans="1:5" ht="12.75">
      <c r="A36" s="39" t="s">
        <v>72</v>
      </c>
      <c r="E36" s="34"/>
    </row>
    <row r="37" spans="1:7" ht="15.75">
      <c r="A37" s="39" t="s">
        <v>78</v>
      </c>
      <c r="E37" s="34"/>
      <c r="G37" s="18" t="s">
        <v>204</v>
      </c>
    </row>
    <row r="38" spans="1:7" ht="15.75">
      <c r="A38" s="39" t="s">
        <v>76</v>
      </c>
      <c r="B38" s="38" t="s">
        <v>77</v>
      </c>
      <c r="E38" s="34">
        <v>250</v>
      </c>
      <c r="G38" s="18" t="s">
        <v>206</v>
      </c>
    </row>
    <row r="39" spans="1:5" ht="12.75">
      <c r="A39" s="39"/>
      <c r="B39" s="38"/>
      <c r="E39" s="47"/>
    </row>
    <row r="40" spans="1:7" ht="17.25">
      <c r="A40" s="1" t="s">
        <v>96</v>
      </c>
      <c r="B40" s="38"/>
      <c r="E40" s="48"/>
      <c r="G40" s="18" t="s">
        <v>211</v>
      </c>
    </row>
    <row r="41" ht="12.75" customHeight="1"/>
    <row r="42" spans="1:7" ht="16.5" thickBot="1">
      <c r="A42" s="1" t="s">
        <v>14</v>
      </c>
      <c r="E42" s="11">
        <f>SUM(E7:E41)</f>
        <v>880</v>
      </c>
      <c r="G42" s="18" t="s">
        <v>203</v>
      </c>
    </row>
    <row r="43" spans="1:5" ht="12.75">
      <c r="A43" s="1"/>
      <c r="E43" s="26"/>
    </row>
    <row r="45" ht="12.75">
      <c r="A45" s="27"/>
    </row>
    <row r="46" spans="1:3" ht="17.25" customHeight="1">
      <c r="A46" s="24"/>
      <c r="C46" s="84" t="s">
        <v>209</v>
      </c>
    </row>
    <row r="47" ht="15.75">
      <c r="A47" s="18" t="s">
        <v>48</v>
      </c>
    </row>
    <row r="48" ht="12.75">
      <c r="A48" s="27"/>
    </row>
    <row r="49" spans="1:3" ht="18" customHeight="1">
      <c r="A49" s="40"/>
      <c r="C49" s="84" t="s">
        <v>210</v>
      </c>
    </row>
    <row r="50" ht="15.75">
      <c r="A50" s="25" t="s">
        <v>49</v>
      </c>
    </row>
    <row r="70" ht="12.75">
      <c r="A70" s="1"/>
    </row>
  </sheetData>
  <mergeCells count="2">
    <mergeCell ref="G25:P25"/>
    <mergeCell ref="E3:L3"/>
  </mergeCells>
  <printOptions/>
  <pageMargins left="0.75" right="0.75" top="0.98" bottom="1.22" header="0.5" footer="0.94"/>
  <pageSetup fitToHeight="1" fitToWidth="1" horizontalDpi="200" verticalDpi="200" orientation="landscape" paperSize="5" scale="59" r:id="rId2"/>
  <headerFooter alignWithMargins="0">
    <oddFooter>&amp;L&amp;9Completed: &amp;D
03/06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7.8515625" style="7" customWidth="1"/>
    <col min="3" max="3" width="3.7109375" style="0" customWidth="1"/>
    <col min="4" max="4" width="8.00390625" style="0" customWidth="1"/>
  </cols>
  <sheetData>
    <row r="1" spans="1:8" ht="25.5" customHeight="1">
      <c r="A1" s="2" t="s">
        <v>1</v>
      </c>
      <c r="H1" s="90" t="s">
        <v>252</v>
      </c>
    </row>
    <row r="2" spans="1:4" ht="25.5" customHeight="1">
      <c r="A2" s="3" t="s">
        <v>51</v>
      </c>
      <c r="B2" s="29"/>
      <c r="C2" s="30"/>
      <c r="D2" s="30"/>
    </row>
    <row r="3" spans="1:13" ht="25.5" customHeight="1">
      <c r="A3" s="2" t="s">
        <v>60</v>
      </c>
      <c r="B3" s="45"/>
      <c r="C3" s="31"/>
      <c r="D3" s="31"/>
      <c r="F3" s="103" t="s">
        <v>202</v>
      </c>
      <c r="G3" s="104"/>
      <c r="H3" s="104"/>
      <c r="I3" s="104"/>
      <c r="J3" s="104"/>
      <c r="K3" s="104"/>
      <c r="L3" s="104"/>
      <c r="M3" s="104"/>
    </row>
    <row r="5" spans="1:2" ht="15.75">
      <c r="A5" s="4" t="s">
        <v>15</v>
      </c>
      <c r="B5" s="8" t="s">
        <v>28</v>
      </c>
    </row>
    <row r="6" spans="1:2" ht="12.75">
      <c r="A6" t="s">
        <v>16</v>
      </c>
      <c r="B6" s="43"/>
    </row>
    <row r="7" spans="1:4" ht="12.75">
      <c r="A7" t="s">
        <v>17</v>
      </c>
      <c r="B7" s="21"/>
      <c r="D7" t="s">
        <v>22</v>
      </c>
    </row>
    <row r="8" spans="1:4" ht="12.75">
      <c r="A8" t="s">
        <v>18</v>
      </c>
      <c r="B8" s="21">
        <f>'Postage Detail'!G11+'Postage Detail'!G13+'Postage Detail'!G15</f>
        <v>51.300000000000004</v>
      </c>
      <c r="D8" t="s">
        <v>82</v>
      </c>
    </row>
    <row r="9" spans="2:4" ht="12.75">
      <c r="B9" s="21"/>
      <c r="D9" t="s">
        <v>83</v>
      </c>
    </row>
    <row r="10" spans="1:4" ht="12.75">
      <c r="A10" t="s">
        <v>19</v>
      </c>
      <c r="B10" s="21"/>
      <c r="D10" t="s">
        <v>23</v>
      </c>
    </row>
    <row r="11" spans="1:9" ht="12.75">
      <c r="A11" t="s">
        <v>20</v>
      </c>
      <c r="B11" s="21"/>
      <c r="H11" s="100" t="s">
        <v>273</v>
      </c>
      <c r="I11" s="1" t="s">
        <v>280</v>
      </c>
    </row>
    <row r="12" spans="1:9" ht="12.75">
      <c r="A12" t="s">
        <v>52</v>
      </c>
      <c r="B12" s="21"/>
      <c r="D12" t="s">
        <v>24</v>
      </c>
      <c r="H12" s="100" t="s">
        <v>273</v>
      </c>
      <c r="I12" s="1" t="s">
        <v>272</v>
      </c>
    </row>
    <row r="13" spans="1:4" ht="12.75">
      <c r="A13" t="s">
        <v>21</v>
      </c>
      <c r="B13" s="21"/>
      <c r="D13" t="s">
        <v>80</v>
      </c>
    </row>
    <row r="14" spans="1:2" ht="12.75">
      <c r="A14" t="s">
        <v>11</v>
      </c>
      <c r="B14" s="21">
        <f>'Postage Detail'!G12</f>
        <v>19.2</v>
      </c>
    </row>
    <row r="15" spans="1:9" ht="12.75">
      <c r="A15" t="s">
        <v>12</v>
      </c>
      <c r="B15" s="21">
        <f>'Postage Detail'!G14+'Postage Detail'!G16</f>
        <v>50.400000000000006</v>
      </c>
      <c r="I15" s="1" t="s">
        <v>277</v>
      </c>
    </row>
    <row r="16" spans="1:4" ht="12.75">
      <c r="A16" t="s">
        <v>13</v>
      </c>
      <c r="B16" s="43"/>
      <c r="D16" t="s">
        <v>84</v>
      </c>
    </row>
    <row r="17" spans="2:4" ht="12.75">
      <c r="B17" s="46"/>
      <c r="D17" t="s">
        <v>86</v>
      </c>
    </row>
    <row r="18" ht="12.75">
      <c r="D18" t="s">
        <v>85</v>
      </c>
    </row>
    <row r="19" spans="1:5" ht="15.75" thickBot="1">
      <c r="A19" s="1" t="s">
        <v>14</v>
      </c>
      <c r="B19" s="9">
        <f>SUM(B6:B18)</f>
        <v>120.9</v>
      </c>
      <c r="E19" s="89" t="s">
        <v>216</v>
      </c>
    </row>
    <row r="20" spans="1:5" ht="15">
      <c r="A20" s="1"/>
      <c r="B20" s="28"/>
      <c r="E20" s="89" t="s">
        <v>214</v>
      </c>
    </row>
    <row r="21" spans="1:5" ht="15">
      <c r="A21" s="1"/>
      <c r="B21" s="28"/>
      <c r="E21" s="89" t="s">
        <v>215</v>
      </c>
    </row>
    <row r="22" spans="1:2" ht="12.75">
      <c r="A22" s="1"/>
      <c r="B22" s="28"/>
    </row>
    <row r="23" spans="1:2" ht="12.75">
      <c r="A23" s="1"/>
      <c r="B23" s="28"/>
    </row>
    <row r="24" spans="1:2" ht="12.75">
      <c r="A24" s="1"/>
      <c r="B24" s="28"/>
    </row>
    <row r="25" ht="12.75">
      <c r="A25" s="27"/>
    </row>
    <row r="26" spans="1:3" ht="18" customHeight="1">
      <c r="A26" s="24"/>
      <c r="C26" s="84" t="s">
        <v>209</v>
      </c>
    </row>
    <row r="27" ht="15.75">
      <c r="A27" s="18" t="s">
        <v>48</v>
      </c>
    </row>
    <row r="28" ht="12.75">
      <c r="A28" s="27"/>
    </row>
    <row r="29" spans="1:3" ht="18" customHeight="1">
      <c r="A29" s="40"/>
      <c r="C29" s="84" t="s">
        <v>210</v>
      </c>
    </row>
    <row r="30" ht="15.75">
      <c r="A30" s="25" t="s">
        <v>49</v>
      </c>
    </row>
  </sheetData>
  <mergeCells count="1">
    <mergeCell ref="F3:M3"/>
  </mergeCells>
  <printOptions/>
  <pageMargins left="0.75" right="0.75" top="1" bottom="1" header="0.5" footer="0.5"/>
  <pageSetup horizontalDpi="600" verticalDpi="600" orientation="landscape" paperSize="5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F7" sqref="F7"/>
    </sheetView>
  </sheetViews>
  <sheetFormatPr defaultColWidth="9.140625" defaultRowHeight="12.75"/>
  <cols>
    <col min="1" max="1" width="25.421875" style="0" customWidth="1"/>
    <col min="2" max="2" width="12.7109375" style="0" customWidth="1"/>
    <col min="3" max="3" width="3.7109375" style="0" customWidth="1"/>
    <col min="4" max="4" width="13.421875" style="0" customWidth="1"/>
  </cols>
  <sheetData>
    <row r="1" spans="1:9" ht="25.5" customHeight="1">
      <c r="A1" s="2" t="s">
        <v>54</v>
      </c>
      <c r="I1" s="90" t="s">
        <v>253</v>
      </c>
    </row>
    <row r="2" ht="25.5" customHeight="1">
      <c r="A2" s="3" t="s">
        <v>51</v>
      </c>
    </row>
    <row r="3" spans="1:13" ht="25.5" customHeight="1">
      <c r="A3" s="3" t="s">
        <v>50</v>
      </c>
      <c r="B3" s="75"/>
      <c r="C3" s="24"/>
      <c r="D3" s="24"/>
      <c r="E3" s="30"/>
      <c r="F3" s="103" t="s">
        <v>202</v>
      </c>
      <c r="G3" s="104"/>
      <c r="H3" s="104"/>
      <c r="I3" s="104"/>
      <c r="J3" s="104"/>
      <c r="K3" s="104"/>
      <c r="L3" s="104"/>
      <c r="M3" s="104"/>
    </row>
    <row r="5" spans="2:4" ht="15.75">
      <c r="B5" s="23" t="s">
        <v>46</v>
      </c>
      <c r="C5" s="5"/>
      <c r="D5" s="5"/>
    </row>
    <row r="6" spans="1:4" ht="15.75">
      <c r="A6" s="4" t="s">
        <v>25</v>
      </c>
      <c r="B6" s="6" t="s">
        <v>47</v>
      </c>
      <c r="C6" s="37"/>
      <c r="D6" s="6" t="s">
        <v>55</v>
      </c>
    </row>
    <row r="7" spans="1:6" ht="15.75">
      <c r="A7" t="s">
        <v>269</v>
      </c>
      <c r="B7" s="5">
        <v>500</v>
      </c>
      <c r="D7" s="5">
        <v>0</v>
      </c>
      <c r="F7" s="18" t="s">
        <v>270</v>
      </c>
    </row>
    <row r="8" ht="18.75" customHeight="1"/>
    <row r="9" ht="15.75">
      <c r="B9" s="18" t="s">
        <v>207</v>
      </c>
    </row>
    <row r="11" ht="12.75">
      <c r="A11" s="27"/>
    </row>
    <row r="12" spans="1:4" ht="18">
      <c r="A12" s="24"/>
      <c r="D12" s="84" t="s">
        <v>209</v>
      </c>
    </row>
    <row r="13" ht="15.75">
      <c r="A13" s="18" t="s">
        <v>48</v>
      </c>
    </row>
    <row r="14" ht="12.75">
      <c r="A14" s="27"/>
    </row>
    <row r="15" spans="1:4" ht="18">
      <c r="A15" s="40"/>
      <c r="D15" s="84" t="s">
        <v>210</v>
      </c>
    </row>
    <row r="16" ht="15.75">
      <c r="A16" s="25" t="s">
        <v>49</v>
      </c>
    </row>
  </sheetData>
  <mergeCells count="1">
    <mergeCell ref="F3:M3"/>
  </mergeCells>
  <printOptions/>
  <pageMargins left="0.75" right="0.75" top="1" bottom="1" header="0.5" footer="0.5"/>
  <pageSetup horizontalDpi="600" verticalDpi="600" orientation="landscape" paperSize="5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1"/>
    </sheetView>
  </sheetViews>
  <sheetFormatPr defaultColWidth="9.140625" defaultRowHeight="12.75"/>
  <cols>
    <col min="1" max="1" width="11.140625" style="0" customWidth="1"/>
  </cols>
  <sheetData>
    <row r="1" spans="1:9" ht="16.5">
      <c r="A1" s="105" t="s">
        <v>57</v>
      </c>
      <c r="B1" s="105"/>
      <c r="C1" s="105"/>
      <c r="D1" s="105"/>
      <c r="E1" s="105"/>
      <c r="F1" s="105"/>
      <c r="G1" s="105"/>
      <c r="H1" s="105"/>
      <c r="I1" s="105"/>
    </row>
    <row r="2" spans="1:3" ht="15.75">
      <c r="A2" s="32">
        <v>38718</v>
      </c>
      <c r="B2" s="15"/>
      <c r="C2" s="15"/>
    </row>
    <row r="3" spans="1:3" ht="15.75">
      <c r="A3" s="16" t="s">
        <v>42</v>
      </c>
      <c r="B3" s="15"/>
      <c r="C3" s="15"/>
    </row>
    <row r="4" spans="1:3" ht="15.75">
      <c r="A4" s="18">
        <v>1</v>
      </c>
      <c r="B4" s="16" t="s">
        <v>87</v>
      </c>
      <c r="C4" s="15"/>
    </row>
    <row r="5" spans="1:3" ht="15.75">
      <c r="A5" s="18">
        <v>2</v>
      </c>
      <c r="B5" s="17" t="s">
        <v>88</v>
      </c>
      <c r="C5" s="15"/>
    </row>
    <row r="6" spans="1:3" ht="15.75">
      <c r="A6" s="18"/>
      <c r="B6" s="16" t="s">
        <v>89</v>
      </c>
      <c r="C6" s="15"/>
    </row>
    <row r="7" spans="1:3" ht="15.75">
      <c r="A7" s="18">
        <v>3</v>
      </c>
      <c r="B7" s="17" t="s">
        <v>43</v>
      </c>
      <c r="C7" s="15"/>
    </row>
    <row r="8" spans="1:3" ht="15.75">
      <c r="A8" s="18">
        <v>4</v>
      </c>
      <c r="B8" s="17" t="s">
        <v>59</v>
      </c>
      <c r="C8" s="15"/>
    </row>
    <row r="9" spans="1:3" ht="15.75">
      <c r="A9" s="18">
        <v>5</v>
      </c>
      <c r="B9" s="16" t="s">
        <v>90</v>
      </c>
      <c r="C9" s="15"/>
    </row>
    <row r="10" spans="1:3" ht="15.75">
      <c r="A10" s="18"/>
      <c r="B10" t="s">
        <v>92</v>
      </c>
      <c r="C10" s="15"/>
    </row>
    <row r="11" spans="1:3" ht="15.75">
      <c r="A11" s="18"/>
      <c r="B11" s="16" t="s">
        <v>91</v>
      </c>
      <c r="C11" s="15"/>
    </row>
    <row r="12" spans="1:3" ht="15.75">
      <c r="A12" s="18">
        <v>6</v>
      </c>
      <c r="B12" s="16" t="s">
        <v>68</v>
      </c>
      <c r="C12" s="15"/>
    </row>
    <row r="13" spans="1:9" ht="15.75">
      <c r="A13" s="15"/>
      <c r="B13" s="18"/>
      <c r="C13" s="18"/>
      <c r="D13" s="1"/>
      <c r="E13" s="1"/>
      <c r="F13" s="1"/>
      <c r="G13" s="1"/>
      <c r="H13" s="1"/>
      <c r="I13" s="1"/>
    </row>
    <row r="14" spans="1:3" ht="15.75">
      <c r="A14" s="16" t="s">
        <v>44</v>
      </c>
      <c r="C14" s="15"/>
    </row>
    <row r="15" spans="1:3" ht="15.75">
      <c r="A15" s="15">
        <v>1</v>
      </c>
      <c r="B15" s="16" t="s">
        <v>271</v>
      </c>
      <c r="C15" s="15"/>
    </row>
    <row r="16" spans="1:3" ht="15.75">
      <c r="A16" s="15"/>
      <c r="B16" s="16" t="s">
        <v>93</v>
      </c>
      <c r="C16" s="15"/>
    </row>
    <row r="17" spans="1:3" ht="15.75">
      <c r="A17" s="15">
        <v>2</v>
      </c>
      <c r="B17" s="19" t="s">
        <v>45</v>
      </c>
      <c r="C17" s="16"/>
    </row>
    <row r="18" spans="1:3" ht="15.75">
      <c r="A18" s="15"/>
      <c r="B18" s="16" t="s">
        <v>81</v>
      </c>
      <c r="C18" s="16"/>
    </row>
    <row r="19" spans="1:5" ht="15.75">
      <c r="A19" s="15">
        <v>3</v>
      </c>
      <c r="B19" s="19" t="s">
        <v>56</v>
      </c>
      <c r="C19" s="16"/>
      <c r="E19" s="16" t="s">
        <v>94</v>
      </c>
    </row>
    <row r="20" spans="1:5" ht="15.75">
      <c r="A20" s="15"/>
      <c r="B20" s="16" t="s">
        <v>95</v>
      </c>
      <c r="C20" s="16"/>
      <c r="E20" s="16"/>
    </row>
    <row r="21" spans="1:3" ht="15.75">
      <c r="A21" s="15"/>
      <c r="B21" s="15"/>
      <c r="C21" s="16"/>
    </row>
    <row r="22" spans="1:2" ht="15.75">
      <c r="A22" s="18" t="s">
        <v>73</v>
      </c>
      <c r="B22" s="20"/>
    </row>
    <row r="23" spans="1:3" ht="15.75">
      <c r="A23" s="15"/>
      <c r="B23" s="15"/>
      <c r="C23" s="16"/>
    </row>
    <row r="24" spans="1:3" ht="15.75">
      <c r="A24" s="15"/>
      <c r="B24" s="15"/>
      <c r="C24" s="16"/>
    </row>
    <row r="25" spans="1:3" ht="15.75">
      <c r="A25" s="15"/>
      <c r="B25" s="19"/>
      <c r="C25" s="15"/>
    </row>
    <row r="26" spans="1:3" ht="15.75">
      <c r="A26" s="15"/>
      <c r="B26" s="16"/>
      <c r="C26" s="15"/>
    </row>
    <row r="27" spans="1:3" ht="15.75">
      <c r="A27" s="15"/>
      <c r="B27" s="16"/>
      <c r="C27" s="15"/>
    </row>
    <row r="28" spans="1:3" ht="15.75">
      <c r="A28" s="15"/>
      <c r="B28" s="19"/>
      <c r="C28" s="15"/>
    </row>
    <row r="29" spans="1:3" ht="15.75">
      <c r="A29" s="15"/>
      <c r="B29" s="19"/>
      <c r="C29" s="15"/>
    </row>
    <row r="30" ht="15.75">
      <c r="B30" s="19"/>
    </row>
  </sheetData>
  <mergeCells count="1">
    <mergeCell ref="A1:I1"/>
  </mergeCells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47.00390625" style="0" customWidth="1"/>
    <col min="3" max="3" width="40.8515625" style="0" customWidth="1"/>
    <col min="4" max="4" width="59.28125" style="0" customWidth="1"/>
    <col min="5" max="5" width="24.28125" style="0" customWidth="1"/>
    <col min="6" max="6" width="22.57421875" style="0" customWidth="1"/>
    <col min="7" max="7" width="18.28125" style="7" customWidth="1"/>
  </cols>
  <sheetData>
    <row r="2" ht="26.25">
      <c r="D2" s="91" t="s">
        <v>254</v>
      </c>
    </row>
    <row r="3" ht="26.25">
      <c r="D3" s="91"/>
    </row>
    <row r="4" spans="1:7" ht="18">
      <c r="A4" s="106" t="s">
        <v>224</v>
      </c>
      <c r="B4" s="107"/>
      <c r="C4" s="107"/>
      <c r="D4" s="107"/>
      <c r="E4" s="107"/>
      <c r="F4" s="107"/>
      <c r="G4" s="107"/>
    </row>
    <row r="5" ht="26.25">
      <c r="D5" s="91"/>
    </row>
    <row r="6" spans="1:7" ht="15">
      <c r="A6" s="92" t="s">
        <v>217</v>
      </c>
      <c r="B6" s="92" t="s">
        <v>218</v>
      </c>
      <c r="C6" s="92" t="s">
        <v>219</v>
      </c>
      <c r="D6" s="92" t="s">
        <v>220</v>
      </c>
      <c r="E6" s="92" t="s">
        <v>221</v>
      </c>
      <c r="F6" s="92" t="s">
        <v>222</v>
      </c>
      <c r="G6" s="93" t="s">
        <v>223</v>
      </c>
    </row>
    <row r="9" spans="5:6" ht="12.75">
      <c r="E9" s="13" t="s">
        <v>37</v>
      </c>
      <c r="F9" s="13" t="s">
        <v>37</v>
      </c>
    </row>
    <row r="10" spans="1:7" ht="12.75">
      <c r="A10" s="12" t="s">
        <v>30</v>
      </c>
      <c r="B10" s="12" t="s">
        <v>31</v>
      </c>
      <c r="C10" s="12" t="s">
        <v>32</v>
      </c>
      <c r="D10" s="12" t="s">
        <v>33</v>
      </c>
      <c r="E10" s="12" t="s">
        <v>34</v>
      </c>
      <c r="F10" s="12" t="s">
        <v>35</v>
      </c>
      <c r="G10" s="14" t="s">
        <v>36</v>
      </c>
    </row>
    <row r="11" spans="1:7" ht="12.75">
      <c r="A11" s="54" t="s">
        <v>198</v>
      </c>
      <c r="B11" s="55" t="s">
        <v>107</v>
      </c>
      <c r="C11" s="56" t="s">
        <v>177</v>
      </c>
      <c r="D11" s="56" t="s">
        <v>190</v>
      </c>
      <c r="E11" s="56" t="s">
        <v>100</v>
      </c>
      <c r="F11" s="80" t="s">
        <v>101</v>
      </c>
      <c r="G11" s="57">
        <v>25.56</v>
      </c>
    </row>
    <row r="12" spans="1:7" ht="12.75">
      <c r="A12" s="54" t="s">
        <v>198</v>
      </c>
      <c r="B12" s="55" t="s">
        <v>107</v>
      </c>
      <c r="C12" s="56" t="s">
        <v>179</v>
      </c>
      <c r="D12" s="56" t="s">
        <v>176</v>
      </c>
      <c r="E12" s="56" t="s">
        <v>180</v>
      </c>
      <c r="F12" s="80" t="s">
        <v>181</v>
      </c>
      <c r="G12" s="57">
        <v>25.56</v>
      </c>
    </row>
    <row r="13" spans="1:7" ht="12.75">
      <c r="A13" s="54" t="s">
        <v>198</v>
      </c>
      <c r="B13" s="55" t="s">
        <v>107</v>
      </c>
      <c r="C13" s="56" t="s">
        <v>194</v>
      </c>
      <c r="D13" s="56" t="s">
        <v>199</v>
      </c>
      <c r="E13" s="56" t="s">
        <v>195</v>
      </c>
      <c r="F13" s="80" t="s">
        <v>196</v>
      </c>
      <c r="G13" s="57">
        <v>25.56</v>
      </c>
    </row>
    <row r="14" spans="1:7" ht="12.75">
      <c r="A14" s="54" t="s">
        <v>198</v>
      </c>
      <c r="B14" s="55" t="s">
        <v>107</v>
      </c>
      <c r="C14" s="56" t="s">
        <v>128</v>
      </c>
      <c r="D14" s="56" t="s">
        <v>190</v>
      </c>
      <c r="E14" s="56" t="s">
        <v>99</v>
      </c>
      <c r="F14" s="80" t="s">
        <v>158</v>
      </c>
      <c r="G14" s="57">
        <v>25.56</v>
      </c>
    </row>
    <row r="15" spans="1:7" ht="12.75">
      <c r="A15" s="54" t="s">
        <v>198</v>
      </c>
      <c r="B15" s="55" t="s">
        <v>107</v>
      </c>
      <c r="C15" s="56" t="s">
        <v>164</v>
      </c>
      <c r="D15" s="56" t="s">
        <v>170</v>
      </c>
      <c r="E15" s="56" t="s">
        <v>165</v>
      </c>
      <c r="F15" s="80" t="s">
        <v>166</v>
      </c>
      <c r="G15" s="57">
        <v>25.56</v>
      </c>
    </row>
    <row r="16" spans="1:7" ht="12.75">
      <c r="A16" s="54" t="s">
        <v>198</v>
      </c>
      <c r="B16" s="55" t="s">
        <v>107</v>
      </c>
      <c r="C16" s="56" t="s">
        <v>167</v>
      </c>
      <c r="D16" s="56" t="s">
        <v>171</v>
      </c>
      <c r="E16" s="56" t="s">
        <v>98</v>
      </c>
      <c r="F16" s="80" t="s">
        <v>143</v>
      </c>
      <c r="G16" s="57">
        <v>25.55</v>
      </c>
    </row>
    <row r="17" spans="1:7" ht="12.75">
      <c r="A17" s="54" t="s">
        <v>198</v>
      </c>
      <c r="B17" s="55" t="s">
        <v>107</v>
      </c>
      <c r="C17" s="56" t="s">
        <v>168</v>
      </c>
      <c r="D17" s="56" t="s">
        <v>124</v>
      </c>
      <c r="E17" s="56" t="s">
        <v>99</v>
      </c>
      <c r="F17" s="80" t="s">
        <v>158</v>
      </c>
      <c r="G17" s="57">
        <v>25.55</v>
      </c>
    </row>
    <row r="18" spans="1:7" ht="12.75">
      <c r="A18" s="54" t="s">
        <v>198</v>
      </c>
      <c r="B18" s="55" t="s">
        <v>107</v>
      </c>
      <c r="C18" s="56" t="s">
        <v>200</v>
      </c>
      <c r="D18" s="56" t="s">
        <v>176</v>
      </c>
      <c r="E18" s="56" t="s">
        <v>100</v>
      </c>
      <c r="F18" s="80" t="s">
        <v>101</v>
      </c>
      <c r="G18" s="57">
        <v>25.55</v>
      </c>
    </row>
    <row r="19" spans="1:7" ht="12.75">
      <c r="A19" s="54" t="s">
        <v>198</v>
      </c>
      <c r="B19" s="55" t="s">
        <v>107</v>
      </c>
      <c r="C19" s="56" t="s">
        <v>130</v>
      </c>
      <c r="D19" s="56" t="s">
        <v>189</v>
      </c>
      <c r="E19" s="56" t="s">
        <v>98</v>
      </c>
      <c r="F19" s="80" t="s">
        <v>143</v>
      </c>
      <c r="G19" s="57">
        <v>25.55</v>
      </c>
    </row>
    <row r="20" spans="1:9" ht="16.5" thickBot="1">
      <c r="A20" s="66"/>
      <c r="B20" s="56"/>
      <c r="C20" s="56"/>
      <c r="D20" s="56"/>
      <c r="E20" s="60" t="s">
        <v>142</v>
      </c>
      <c r="F20" s="67"/>
      <c r="G20" s="61">
        <f>SUM(G11:G19)</f>
        <v>230.00000000000003</v>
      </c>
      <c r="I20" s="18" t="s">
        <v>227</v>
      </c>
    </row>
    <row r="21" spans="1:9" ht="16.5" thickTop="1">
      <c r="A21" s="66"/>
      <c r="B21" s="56"/>
      <c r="C21" s="56"/>
      <c r="D21" s="56"/>
      <c r="E21" s="55"/>
      <c r="F21" s="67"/>
      <c r="G21" s="67"/>
      <c r="I21" s="18" t="s">
        <v>281</v>
      </c>
    </row>
    <row r="22" spans="1:7" ht="12.75">
      <c r="A22" s="58">
        <v>38840</v>
      </c>
      <c r="B22" s="55" t="s">
        <v>174</v>
      </c>
      <c r="C22" s="56" t="s">
        <v>179</v>
      </c>
      <c r="D22" s="56" t="s">
        <v>176</v>
      </c>
      <c r="E22" s="56" t="s">
        <v>180</v>
      </c>
      <c r="F22" s="80" t="s">
        <v>181</v>
      </c>
      <c r="G22" s="57">
        <v>36.72</v>
      </c>
    </row>
    <row r="23" spans="1:7" ht="12.75">
      <c r="A23" s="58">
        <v>38840</v>
      </c>
      <c r="B23" s="55" t="s">
        <v>174</v>
      </c>
      <c r="C23" s="56" t="s">
        <v>164</v>
      </c>
      <c r="D23" s="56" t="s">
        <v>182</v>
      </c>
      <c r="E23" s="56" t="s">
        <v>165</v>
      </c>
      <c r="F23" s="80" t="s">
        <v>166</v>
      </c>
      <c r="G23" s="57">
        <v>36.72</v>
      </c>
    </row>
    <row r="24" spans="1:7" ht="12.75">
      <c r="A24" s="58">
        <v>38840</v>
      </c>
      <c r="B24" s="55" t="s">
        <v>174</v>
      </c>
      <c r="C24" s="56" t="s">
        <v>177</v>
      </c>
      <c r="D24" s="56" t="s">
        <v>176</v>
      </c>
      <c r="E24" s="56" t="s">
        <v>100</v>
      </c>
      <c r="F24" s="80" t="s">
        <v>101</v>
      </c>
      <c r="G24" s="57">
        <v>36.72</v>
      </c>
    </row>
    <row r="25" spans="1:8" ht="12.75">
      <c r="A25" s="58">
        <v>38840</v>
      </c>
      <c r="B25" s="55" t="s">
        <v>174</v>
      </c>
      <c r="C25" s="56" t="s">
        <v>167</v>
      </c>
      <c r="D25" s="56" t="s">
        <v>176</v>
      </c>
      <c r="E25" s="56" t="s">
        <v>98</v>
      </c>
      <c r="F25" s="80" t="s">
        <v>143</v>
      </c>
      <c r="G25" s="57">
        <v>36.72</v>
      </c>
      <c r="H25" s="63"/>
    </row>
    <row r="26" spans="1:8" ht="12.75">
      <c r="A26" s="58">
        <v>38840</v>
      </c>
      <c r="B26" s="55" t="s">
        <v>174</v>
      </c>
      <c r="C26" s="56" t="s">
        <v>168</v>
      </c>
      <c r="D26" s="56" t="s">
        <v>176</v>
      </c>
      <c r="E26" s="56" t="s">
        <v>99</v>
      </c>
      <c r="F26" s="80" t="s">
        <v>158</v>
      </c>
      <c r="G26" s="57">
        <v>36.72</v>
      </c>
      <c r="H26" s="63"/>
    </row>
    <row r="27" spans="1:7" ht="12.75">
      <c r="A27" s="58">
        <v>38840</v>
      </c>
      <c r="B27" s="55" t="s">
        <v>174</v>
      </c>
      <c r="C27" s="56" t="s">
        <v>121</v>
      </c>
      <c r="D27" s="56" t="s">
        <v>183</v>
      </c>
      <c r="E27" s="56" t="s">
        <v>100</v>
      </c>
      <c r="F27" s="80" t="s">
        <v>101</v>
      </c>
      <c r="G27" s="57">
        <v>36.72</v>
      </c>
    </row>
    <row r="28" spans="1:7" ht="12.75">
      <c r="A28" s="58">
        <v>38854</v>
      </c>
      <c r="B28" s="55" t="s">
        <v>174</v>
      </c>
      <c r="C28" s="56" t="s">
        <v>177</v>
      </c>
      <c r="D28" s="56" t="s">
        <v>185</v>
      </c>
      <c r="E28" s="56" t="s">
        <v>100</v>
      </c>
      <c r="F28" s="80" t="s">
        <v>101</v>
      </c>
      <c r="G28" s="57">
        <v>36.72</v>
      </c>
    </row>
    <row r="29" spans="1:7" ht="12.75">
      <c r="A29" s="58">
        <v>38854</v>
      </c>
      <c r="B29" s="55" t="s">
        <v>174</v>
      </c>
      <c r="C29" s="56" t="s">
        <v>121</v>
      </c>
      <c r="D29" s="56" t="s">
        <v>185</v>
      </c>
      <c r="E29" s="56" t="s">
        <v>100</v>
      </c>
      <c r="F29" s="80" t="s">
        <v>101</v>
      </c>
      <c r="G29" s="57">
        <v>36.72</v>
      </c>
    </row>
    <row r="30" spans="1:8" ht="12.75">
      <c r="A30" s="58">
        <v>38854</v>
      </c>
      <c r="B30" s="55" t="s">
        <v>174</v>
      </c>
      <c r="C30" s="56" t="s">
        <v>167</v>
      </c>
      <c r="D30" s="56" t="s">
        <v>185</v>
      </c>
      <c r="E30" s="56" t="s">
        <v>98</v>
      </c>
      <c r="F30" s="80" t="s">
        <v>143</v>
      </c>
      <c r="G30" s="57">
        <v>36.72</v>
      </c>
      <c r="H30" s="63"/>
    </row>
    <row r="31" spans="1:7" ht="12.75">
      <c r="A31" s="58">
        <v>38854</v>
      </c>
      <c r="B31" s="55" t="s">
        <v>174</v>
      </c>
      <c r="C31" s="56" t="s">
        <v>179</v>
      </c>
      <c r="D31" s="56" t="s">
        <v>186</v>
      </c>
      <c r="E31" s="56" t="s">
        <v>180</v>
      </c>
      <c r="F31" s="80" t="s">
        <v>181</v>
      </c>
      <c r="G31" s="57">
        <v>36.72</v>
      </c>
    </row>
    <row r="32" spans="1:7" ht="12.75">
      <c r="A32" s="58">
        <v>38854</v>
      </c>
      <c r="B32" s="55" t="s">
        <v>174</v>
      </c>
      <c r="C32" s="56" t="s">
        <v>128</v>
      </c>
      <c r="D32" s="56" t="s">
        <v>187</v>
      </c>
      <c r="E32" s="56" t="s">
        <v>99</v>
      </c>
      <c r="F32" s="80" t="s">
        <v>158</v>
      </c>
      <c r="G32" s="57">
        <v>36.72</v>
      </c>
    </row>
    <row r="33" spans="1:7" ht="12.75">
      <c r="A33" s="58">
        <v>38854</v>
      </c>
      <c r="B33" s="55" t="s">
        <v>174</v>
      </c>
      <c r="C33" s="56" t="s">
        <v>169</v>
      </c>
      <c r="D33" s="56" t="s">
        <v>188</v>
      </c>
      <c r="E33" s="56" t="s">
        <v>165</v>
      </c>
      <c r="F33" s="80" t="s">
        <v>166</v>
      </c>
      <c r="G33" s="57">
        <v>36.72</v>
      </c>
    </row>
    <row r="34" spans="1:7" ht="12.75">
      <c r="A34" s="58">
        <v>38868</v>
      </c>
      <c r="B34" s="55" t="s">
        <v>174</v>
      </c>
      <c r="C34" s="56" t="s">
        <v>179</v>
      </c>
      <c r="D34" s="56" t="s">
        <v>192</v>
      </c>
      <c r="E34" s="56" t="s">
        <v>180</v>
      </c>
      <c r="F34" s="80" t="s">
        <v>181</v>
      </c>
      <c r="G34" s="57">
        <v>88.13</v>
      </c>
    </row>
    <row r="35" spans="1:8" ht="12.75">
      <c r="A35" s="58">
        <v>38868</v>
      </c>
      <c r="B35" s="55" t="s">
        <v>174</v>
      </c>
      <c r="C35" s="56" t="s">
        <v>177</v>
      </c>
      <c r="D35" s="56" t="s">
        <v>185</v>
      </c>
      <c r="E35" s="56" t="s">
        <v>100</v>
      </c>
      <c r="F35" s="80" t="s">
        <v>101</v>
      </c>
      <c r="G35" s="57">
        <v>44.06</v>
      </c>
      <c r="H35" s="63"/>
    </row>
    <row r="36" spans="1:7" ht="12.75">
      <c r="A36" s="58">
        <v>38868</v>
      </c>
      <c r="B36" s="55" t="s">
        <v>174</v>
      </c>
      <c r="C36" s="56" t="s">
        <v>189</v>
      </c>
      <c r="D36" s="56" t="s">
        <v>193</v>
      </c>
      <c r="E36" s="56" t="s">
        <v>98</v>
      </c>
      <c r="F36" s="80" t="s">
        <v>143</v>
      </c>
      <c r="G36" s="57">
        <v>88.13</v>
      </c>
    </row>
    <row r="37" spans="1:9" ht="16.5" thickBot="1">
      <c r="A37" s="58"/>
      <c r="B37" s="55"/>
      <c r="C37" s="56"/>
      <c r="D37" s="56"/>
      <c r="E37" s="60" t="s">
        <v>184</v>
      </c>
      <c r="F37" s="80"/>
      <c r="G37" s="61">
        <f>SUM(G22:G36)</f>
        <v>660.9600000000002</v>
      </c>
      <c r="I37" s="18" t="s">
        <v>227</v>
      </c>
    </row>
    <row r="38" spans="1:9" ht="16.5" thickTop="1">
      <c r="A38" s="58"/>
      <c r="B38" s="55"/>
      <c r="C38" s="56"/>
      <c r="D38" s="56"/>
      <c r="E38" s="60"/>
      <c r="F38" s="80"/>
      <c r="G38" s="67"/>
      <c r="I38" s="18" t="s">
        <v>229</v>
      </c>
    </row>
    <row r="39" spans="1:7" ht="12.75">
      <c r="A39" s="58"/>
      <c r="B39" s="55"/>
      <c r="C39" s="56"/>
      <c r="D39" s="56"/>
      <c r="E39" s="56"/>
      <c r="F39" s="80"/>
      <c r="G39" s="57"/>
    </row>
    <row r="40" spans="1:7" ht="18">
      <c r="A40" s="108" t="s">
        <v>226</v>
      </c>
      <c r="B40" s="109"/>
      <c r="C40" s="109"/>
      <c r="D40" s="109"/>
      <c r="E40" s="109"/>
      <c r="F40" s="109"/>
      <c r="G40" s="110"/>
    </row>
    <row r="41" spans="1:7" ht="12.75">
      <c r="A41" s="66"/>
      <c r="B41" s="56"/>
      <c r="C41" s="56"/>
      <c r="D41" s="56"/>
      <c r="E41" s="55"/>
      <c r="F41" s="67"/>
      <c r="G41" s="67"/>
    </row>
    <row r="42" spans="1:7" ht="12.75">
      <c r="A42" s="66"/>
      <c r="B42" s="56"/>
      <c r="C42" s="56"/>
      <c r="D42" s="56"/>
      <c r="E42" s="55"/>
      <c r="F42" s="67"/>
      <c r="G42" s="67"/>
    </row>
    <row r="43" spans="1:7" ht="12.75">
      <c r="A43" s="66"/>
      <c r="B43" s="56"/>
      <c r="C43" s="56"/>
      <c r="D43" s="56"/>
      <c r="E43" s="55"/>
      <c r="F43" s="67"/>
      <c r="G43" s="67"/>
    </row>
    <row r="44" spans="1:9" ht="16.5" thickBot="1">
      <c r="A44" s="66"/>
      <c r="B44" s="56"/>
      <c r="C44" s="56"/>
      <c r="D44" s="56"/>
      <c r="E44" s="60" t="s">
        <v>141</v>
      </c>
      <c r="F44" s="67"/>
      <c r="G44" s="68">
        <f>G20+G37</f>
        <v>890.9600000000002</v>
      </c>
      <c r="I44" s="18" t="s">
        <v>228</v>
      </c>
    </row>
    <row r="45" spans="1:9" ht="16.5" thickTop="1">
      <c r="A45" s="66"/>
      <c r="B45" s="56"/>
      <c r="C45" s="56"/>
      <c r="D45" s="56"/>
      <c r="E45" s="56"/>
      <c r="F45" s="57"/>
      <c r="I45" s="18" t="s">
        <v>225</v>
      </c>
    </row>
    <row r="46" spans="1:9" ht="15.75">
      <c r="A46" s="66"/>
      <c r="B46" s="56"/>
      <c r="C46" s="56"/>
      <c r="D46" s="56"/>
      <c r="E46" s="56"/>
      <c r="F46" s="57"/>
      <c r="I46" s="18"/>
    </row>
    <row r="47" spans="1:6" ht="12.75">
      <c r="A47" s="66"/>
      <c r="B47" s="56"/>
      <c r="C47" s="56"/>
      <c r="D47" s="56"/>
      <c r="E47" s="56"/>
      <c r="F47" s="57"/>
    </row>
    <row r="48" spans="1:6" ht="12.75">
      <c r="A48" s="66"/>
      <c r="B48" s="56"/>
      <c r="C48" s="56"/>
      <c r="D48" s="56"/>
      <c r="E48" s="56"/>
      <c r="F48" s="57"/>
    </row>
    <row r="49" spans="1:6" ht="12.75">
      <c r="A49" s="71"/>
      <c r="B49" s="72"/>
      <c r="C49" s="72"/>
      <c r="D49" s="72"/>
      <c r="E49" s="72"/>
      <c r="F49" s="73"/>
    </row>
  </sheetData>
  <mergeCells count="2">
    <mergeCell ref="A4:G4"/>
    <mergeCell ref="A40:G40"/>
  </mergeCells>
  <printOptions/>
  <pageMargins left="0.75" right="0.75" top="1" bottom="1" header="0.5" footer="0.5"/>
  <pageSetup fitToHeight="1" fitToWidth="1" horizontalDpi="200" verticalDpi="200" orientation="landscape" paperSize="5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67"/>
  <sheetViews>
    <sheetView workbookViewId="0" topLeftCell="A1">
      <selection activeCell="A1" sqref="A1"/>
    </sheetView>
  </sheetViews>
  <sheetFormatPr defaultColWidth="9.140625" defaultRowHeight="12.75"/>
  <cols>
    <col min="1" max="1" width="12.28125" style="74" customWidth="1"/>
    <col min="2" max="2" width="43.7109375" style="0" bestFit="1" customWidth="1"/>
    <col min="3" max="3" width="43.7109375" style="0" customWidth="1"/>
    <col min="4" max="4" width="27.00390625" style="0" bestFit="1" customWidth="1"/>
    <col min="5" max="6" width="17.57421875" style="0" customWidth="1"/>
    <col min="7" max="7" width="12.7109375" style="50" customWidth="1"/>
    <col min="8" max="8" width="10.8515625" style="0" bestFit="1" customWidth="1"/>
    <col min="9" max="10" width="11.00390625" style="0" bestFit="1" customWidth="1"/>
    <col min="11" max="11" width="10.7109375" style="0" bestFit="1" customWidth="1"/>
    <col min="12" max="12" width="10.28125" style="0" bestFit="1" customWidth="1"/>
    <col min="13" max="13" width="11.421875" style="0" bestFit="1" customWidth="1"/>
    <col min="14" max="14" width="10.7109375" style="0" bestFit="1" customWidth="1"/>
    <col min="15" max="15" width="10.57421875" style="0" bestFit="1" customWidth="1"/>
    <col min="16" max="16" width="11.140625" style="0" bestFit="1" customWidth="1"/>
    <col min="17" max="17" width="10.57421875" style="0" bestFit="1" customWidth="1"/>
    <col min="18" max="19" width="11.00390625" style="0" bestFit="1" customWidth="1"/>
  </cols>
  <sheetData>
    <row r="3" ht="23.25">
      <c r="G3" s="90" t="s">
        <v>255</v>
      </c>
    </row>
    <row r="5" spans="1:7" ht="18">
      <c r="A5" s="106" t="s">
        <v>230</v>
      </c>
      <c r="B5" s="104"/>
      <c r="C5" s="104"/>
      <c r="D5" s="104"/>
      <c r="E5" s="104"/>
      <c r="F5" s="104"/>
      <c r="G5" s="82"/>
    </row>
    <row r="6" spans="3:13" ht="18">
      <c r="C6" s="95" t="s">
        <v>231</v>
      </c>
      <c r="M6" s="94" t="s">
        <v>238</v>
      </c>
    </row>
    <row r="9" spans="5:6" ht="12.75">
      <c r="E9" s="13" t="s">
        <v>154</v>
      </c>
      <c r="F9" s="13" t="s">
        <v>154</v>
      </c>
    </row>
    <row r="10" spans="1:19" ht="12.75">
      <c r="A10" s="76" t="s">
        <v>150</v>
      </c>
      <c r="B10" s="76" t="s">
        <v>151</v>
      </c>
      <c r="C10" s="76" t="s">
        <v>152</v>
      </c>
      <c r="D10" s="76" t="s">
        <v>153</v>
      </c>
      <c r="E10" s="76" t="s">
        <v>155</v>
      </c>
      <c r="F10" s="76" t="s">
        <v>156</v>
      </c>
      <c r="G10" s="77" t="s">
        <v>157</v>
      </c>
      <c r="H10" s="52" t="s">
        <v>103</v>
      </c>
      <c r="I10" s="52" t="s">
        <v>104</v>
      </c>
      <c r="J10" s="53" t="s">
        <v>105</v>
      </c>
      <c r="K10" s="12" t="s">
        <v>160</v>
      </c>
      <c r="L10" s="81" t="s">
        <v>172</v>
      </c>
      <c r="M10" s="81" t="s">
        <v>197</v>
      </c>
      <c r="N10" s="81" t="s">
        <v>232</v>
      </c>
      <c r="O10" s="81" t="s">
        <v>237</v>
      </c>
      <c r="P10" s="81" t="s">
        <v>236</v>
      </c>
      <c r="Q10" s="81" t="s">
        <v>233</v>
      </c>
      <c r="R10" s="81" t="s">
        <v>234</v>
      </c>
      <c r="S10" s="81" t="s">
        <v>235</v>
      </c>
    </row>
    <row r="11" spans="1:7" ht="12.75">
      <c r="A11" s="58">
        <v>38398</v>
      </c>
      <c r="B11" s="55" t="s">
        <v>109</v>
      </c>
      <c r="C11" s="56" t="s">
        <v>111</v>
      </c>
      <c r="D11" s="56" t="s">
        <v>110</v>
      </c>
      <c r="E11" s="56" t="s">
        <v>100</v>
      </c>
      <c r="F11" s="56" t="s">
        <v>101</v>
      </c>
      <c r="G11" s="57">
        <v>27.54</v>
      </c>
    </row>
    <row r="12" spans="1:7" ht="12.75">
      <c r="A12" s="54" t="s">
        <v>112</v>
      </c>
      <c r="B12" s="55" t="s">
        <v>113</v>
      </c>
      <c r="C12" s="56" t="s">
        <v>111</v>
      </c>
      <c r="D12" s="56" t="s">
        <v>114</v>
      </c>
      <c r="E12" s="59" t="s">
        <v>100</v>
      </c>
      <c r="F12" s="56" t="s">
        <v>101</v>
      </c>
      <c r="G12" s="57">
        <v>16.77</v>
      </c>
    </row>
    <row r="13" spans="1:7" ht="12.75">
      <c r="A13" s="58">
        <v>38758</v>
      </c>
      <c r="B13" s="55" t="s">
        <v>115</v>
      </c>
      <c r="C13" s="62" t="s">
        <v>111</v>
      </c>
      <c r="D13" s="56" t="s">
        <v>116</v>
      </c>
      <c r="E13" s="56" t="s">
        <v>100</v>
      </c>
      <c r="F13" s="56" t="s">
        <v>101</v>
      </c>
      <c r="G13" s="57">
        <v>20.13</v>
      </c>
    </row>
    <row r="14" spans="1:9" ht="12.75">
      <c r="A14" s="58">
        <v>38764</v>
      </c>
      <c r="B14" s="55" t="s">
        <v>108</v>
      </c>
      <c r="C14" s="62" t="s">
        <v>111</v>
      </c>
      <c r="D14" s="56" t="s">
        <v>110</v>
      </c>
      <c r="E14" s="56" t="s">
        <v>100</v>
      </c>
      <c r="F14" s="56" t="s">
        <v>101</v>
      </c>
      <c r="G14" s="57">
        <v>20.13</v>
      </c>
      <c r="I14" s="1" t="s">
        <v>268</v>
      </c>
    </row>
    <row r="15" spans="1:7" ht="12.75">
      <c r="A15" s="58">
        <v>38765</v>
      </c>
      <c r="B15" s="55" t="s">
        <v>115</v>
      </c>
      <c r="C15" s="62" t="s">
        <v>111</v>
      </c>
      <c r="D15" s="56" t="s">
        <v>117</v>
      </c>
      <c r="E15" s="56" t="s">
        <v>100</v>
      </c>
      <c r="F15" s="56" t="s">
        <v>101</v>
      </c>
      <c r="G15" s="57">
        <v>20.13</v>
      </c>
    </row>
    <row r="16" spans="1:7" ht="12.75">
      <c r="A16" s="58">
        <v>38771</v>
      </c>
      <c r="B16" s="55" t="s">
        <v>108</v>
      </c>
      <c r="C16" s="62" t="s">
        <v>111</v>
      </c>
      <c r="D16" s="56" t="s">
        <v>118</v>
      </c>
      <c r="E16" s="56" t="s">
        <v>100</v>
      </c>
      <c r="F16" s="56" t="s">
        <v>101</v>
      </c>
      <c r="G16" s="57">
        <v>20.13</v>
      </c>
    </row>
    <row r="17" spans="1:11" ht="12.75">
      <c r="A17" s="58">
        <v>38772</v>
      </c>
      <c r="B17" s="55" t="s">
        <v>115</v>
      </c>
      <c r="C17" s="62" t="s">
        <v>111</v>
      </c>
      <c r="D17" s="56" t="s">
        <v>117</v>
      </c>
      <c r="E17" s="56" t="s">
        <v>100</v>
      </c>
      <c r="F17" s="56" t="s">
        <v>101</v>
      </c>
      <c r="G17" s="57">
        <v>20.13</v>
      </c>
      <c r="I17" s="63">
        <f>SUM(G11:G17)</f>
        <v>144.95999999999998</v>
      </c>
      <c r="K17" s="1" t="s">
        <v>263</v>
      </c>
    </row>
    <row r="18" spans="1:9" ht="12.75">
      <c r="A18" s="54" t="s">
        <v>97</v>
      </c>
      <c r="B18" s="55" t="s">
        <v>107</v>
      </c>
      <c r="C18" s="56" t="s">
        <v>111</v>
      </c>
      <c r="D18" s="56" t="s">
        <v>116</v>
      </c>
      <c r="E18" s="56" t="s">
        <v>100</v>
      </c>
      <c r="F18" s="56" t="s">
        <v>101</v>
      </c>
      <c r="G18" s="57">
        <v>17.69</v>
      </c>
      <c r="I18" s="63"/>
    </row>
    <row r="19" spans="1:10" ht="12.75">
      <c r="A19" s="58">
        <v>38785</v>
      </c>
      <c r="B19" s="55" t="s">
        <v>108</v>
      </c>
      <c r="C19" s="62" t="s">
        <v>111</v>
      </c>
      <c r="D19" s="56" t="s">
        <v>119</v>
      </c>
      <c r="E19" s="56" t="s">
        <v>100</v>
      </c>
      <c r="F19" s="56" t="s">
        <v>101</v>
      </c>
      <c r="G19" s="57">
        <v>24.15</v>
      </c>
      <c r="I19" s="63"/>
      <c r="J19" s="63">
        <f>SUM(G18:G19)</f>
        <v>41.84</v>
      </c>
    </row>
    <row r="20" spans="1:9" ht="13.5" thickBot="1">
      <c r="A20" s="58"/>
      <c r="B20" s="55"/>
      <c r="C20" s="56"/>
      <c r="D20" s="56"/>
      <c r="E20" s="60" t="s">
        <v>120</v>
      </c>
      <c r="F20" s="60"/>
      <c r="G20" s="61">
        <f>SUM(G11:G19)</f>
        <v>186.79999999999998</v>
      </c>
      <c r="I20" s="1" t="s">
        <v>282</v>
      </c>
    </row>
    <row r="21" spans="1:7" ht="13.5" thickTop="1">
      <c r="A21" s="58"/>
      <c r="B21" s="55"/>
      <c r="C21" s="56"/>
      <c r="D21" s="56"/>
      <c r="E21" s="59"/>
      <c r="F21" s="59"/>
      <c r="G21" s="57"/>
    </row>
    <row r="22" spans="1:7" ht="12.75">
      <c r="A22" s="54" t="s">
        <v>106</v>
      </c>
      <c r="B22" s="55" t="s">
        <v>122</v>
      </c>
      <c r="C22" s="56" t="s">
        <v>123</v>
      </c>
      <c r="D22" s="56" t="s">
        <v>116</v>
      </c>
      <c r="E22" s="59" t="s">
        <v>99</v>
      </c>
      <c r="F22" s="59" t="s">
        <v>158</v>
      </c>
      <c r="G22" s="57">
        <v>20.13</v>
      </c>
    </row>
    <row r="23" spans="1:7" ht="12.75">
      <c r="A23" s="58">
        <v>38735</v>
      </c>
      <c r="B23" s="55" t="s">
        <v>109</v>
      </c>
      <c r="C23" s="56" t="s">
        <v>123</v>
      </c>
      <c r="D23" s="56" t="s">
        <v>116</v>
      </c>
      <c r="E23" s="56" t="s">
        <v>99</v>
      </c>
      <c r="F23" s="59" t="s">
        <v>158</v>
      </c>
      <c r="G23" s="57">
        <v>27.54</v>
      </c>
    </row>
    <row r="24" spans="1:7" ht="12.75">
      <c r="A24" s="58">
        <v>38730</v>
      </c>
      <c r="B24" s="55" t="s">
        <v>115</v>
      </c>
      <c r="C24" s="62" t="s">
        <v>123</v>
      </c>
      <c r="D24" s="56" t="s">
        <v>116</v>
      </c>
      <c r="E24" s="56" t="s">
        <v>99</v>
      </c>
      <c r="F24" s="59" t="s">
        <v>158</v>
      </c>
      <c r="G24" s="57">
        <v>20.13</v>
      </c>
    </row>
    <row r="25" spans="1:7" ht="12.75">
      <c r="A25" s="58">
        <v>38737</v>
      </c>
      <c r="B25" s="55" t="s">
        <v>115</v>
      </c>
      <c r="C25" s="62" t="s">
        <v>123</v>
      </c>
      <c r="D25" s="56" t="s">
        <v>124</v>
      </c>
      <c r="E25" s="56" t="s">
        <v>99</v>
      </c>
      <c r="F25" s="59" t="s">
        <v>158</v>
      </c>
      <c r="G25" s="57">
        <v>20.13</v>
      </c>
    </row>
    <row r="26" spans="1:7" ht="12.75">
      <c r="A26" s="58">
        <v>38744</v>
      </c>
      <c r="B26" s="55" t="s">
        <v>115</v>
      </c>
      <c r="C26" s="62" t="s">
        <v>123</v>
      </c>
      <c r="D26" s="56" t="s">
        <v>124</v>
      </c>
      <c r="E26" s="56" t="s">
        <v>99</v>
      </c>
      <c r="F26" s="59" t="s">
        <v>158</v>
      </c>
      <c r="G26" s="57">
        <v>20.13</v>
      </c>
    </row>
    <row r="27" spans="1:7" ht="12.75">
      <c r="A27" s="58">
        <v>38736</v>
      </c>
      <c r="B27" s="55" t="s">
        <v>108</v>
      </c>
      <c r="C27" s="62" t="s">
        <v>123</v>
      </c>
      <c r="D27" s="56" t="s">
        <v>116</v>
      </c>
      <c r="E27" s="56" t="s">
        <v>99</v>
      </c>
      <c r="F27" s="59" t="s">
        <v>158</v>
      </c>
      <c r="G27" s="57">
        <v>20.13</v>
      </c>
    </row>
    <row r="28" spans="1:8" ht="12.75">
      <c r="A28" s="58">
        <v>38743</v>
      </c>
      <c r="B28" s="55" t="s">
        <v>108</v>
      </c>
      <c r="C28" s="62" t="s">
        <v>123</v>
      </c>
      <c r="D28" s="56" t="s">
        <v>124</v>
      </c>
      <c r="E28" s="56" t="s">
        <v>99</v>
      </c>
      <c r="F28" s="59" t="s">
        <v>158</v>
      </c>
      <c r="G28" s="57">
        <v>20.13</v>
      </c>
      <c r="H28">
        <v>148.32</v>
      </c>
    </row>
    <row r="29" spans="1:7" ht="12.75">
      <c r="A29" s="54" t="s">
        <v>112</v>
      </c>
      <c r="B29" s="55" t="s">
        <v>107</v>
      </c>
      <c r="C29" s="56" t="s">
        <v>123</v>
      </c>
      <c r="D29" s="56" t="s">
        <v>125</v>
      </c>
      <c r="E29" s="56" t="s">
        <v>99</v>
      </c>
      <c r="F29" s="59" t="s">
        <v>158</v>
      </c>
      <c r="G29" s="57">
        <v>23</v>
      </c>
    </row>
    <row r="30" spans="1:7" ht="12.75">
      <c r="A30" s="54" t="s">
        <v>112</v>
      </c>
      <c r="B30" s="55" t="s">
        <v>113</v>
      </c>
      <c r="C30" s="56" t="s">
        <v>123</v>
      </c>
      <c r="D30" s="56" t="s">
        <v>126</v>
      </c>
      <c r="E30" s="59" t="s">
        <v>99</v>
      </c>
      <c r="F30" s="59" t="s">
        <v>158</v>
      </c>
      <c r="G30" s="57">
        <v>16.77</v>
      </c>
    </row>
    <row r="31" spans="1:7" ht="12.75">
      <c r="A31" s="58">
        <v>38749</v>
      </c>
      <c r="B31" s="55" t="s">
        <v>109</v>
      </c>
      <c r="C31" s="56" t="s">
        <v>123</v>
      </c>
      <c r="D31" s="56" t="s">
        <v>124</v>
      </c>
      <c r="E31" s="59" t="s">
        <v>99</v>
      </c>
      <c r="F31" s="59" t="s">
        <v>158</v>
      </c>
      <c r="G31" s="64">
        <v>27.54</v>
      </c>
    </row>
    <row r="32" spans="1:7" ht="12.75">
      <c r="A32" s="58">
        <v>38756</v>
      </c>
      <c r="B32" s="55" t="s">
        <v>109</v>
      </c>
      <c r="C32" s="56" t="s">
        <v>123</v>
      </c>
      <c r="D32" s="56" t="s">
        <v>124</v>
      </c>
      <c r="E32" s="56" t="s">
        <v>99</v>
      </c>
      <c r="F32" s="59" t="s">
        <v>158</v>
      </c>
      <c r="G32" s="57">
        <v>27.54</v>
      </c>
    </row>
    <row r="33" spans="1:7" ht="12.75">
      <c r="A33" s="58">
        <v>38758</v>
      </c>
      <c r="B33" s="55" t="s">
        <v>115</v>
      </c>
      <c r="C33" s="62" t="s">
        <v>123</v>
      </c>
      <c r="D33" s="56" t="s">
        <v>124</v>
      </c>
      <c r="E33" s="56" t="s">
        <v>99</v>
      </c>
      <c r="F33" s="59" t="s">
        <v>158</v>
      </c>
      <c r="G33" s="57">
        <v>20.12</v>
      </c>
    </row>
    <row r="34" spans="1:7" ht="12.75">
      <c r="A34" s="58">
        <v>38750</v>
      </c>
      <c r="B34" s="55" t="s">
        <v>108</v>
      </c>
      <c r="C34" s="56" t="s">
        <v>123</v>
      </c>
      <c r="D34" s="56" t="s">
        <v>124</v>
      </c>
      <c r="E34" s="59" t="s">
        <v>99</v>
      </c>
      <c r="F34" s="59" t="s">
        <v>158</v>
      </c>
      <c r="G34" s="57">
        <v>20.13</v>
      </c>
    </row>
    <row r="35" spans="1:9" ht="12.75">
      <c r="A35" s="58">
        <v>38757</v>
      </c>
      <c r="B35" s="55" t="s">
        <v>108</v>
      </c>
      <c r="C35" s="62" t="s">
        <v>123</v>
      </c>
      <c r="D35" s="56" t="s">
        <v>124</v>
      </c>
      <c r="E35" s="56" t="s">
        <v>99</v>
      </c>
      <c r="F35" s="59" t="s">
        <v>158</v>
      </c>
      <c r="G35" s="57">
        <v>20.13</v>
      </c>
      <c r="I35" s="63">
        <f>SUM(G29:G35)</f>
        <v>155.23</v>
      </c>
    </row>
    <row r="36" spans="1:9" ht="12.75">
      <c r="A36" s="54" t="s">
        <v>97</v>
      </c>
      <c r="B36" s="55" t="s">
        <v>107</v>
      </c>
      <c r="C36" s="56" t="s">
        <v>123</v>
      </c>
      <c r="D36" s="56" t="s">
        <v>125</v>
      </c>
      <c r="E36" s="56" t="s">
        <v>99</v>
      </c>
      <c r="F36" s="59" t="s">
        <v>158</v>
      </c>
      <c r="G36" s="57">
        <v>17.7</v>
      </c>
      <c r="I36" s="63"/>
    </row>
    <row r="37" spans="1:10" ht="12.75">
      <c r="A37" s="54" t="s">
        <v>97</v>
      </c>
      <c r="B37" s="55" t="s">
        <v>113</v>
      </c>
      <c r="C37" s="56" t="s">
        <v>123</v>
      </c>
      <c r="D37" s="56" t="s">
        <v>125</v>
      </c>
      <c r="E37" s="59" t="s">
        <v>99</v>
      </c>
      <c r="F37" s="59" t="s">
        <v>158</v>
      </c>
      <c r="G37" s="57">
        <v>16.77</v>
      </c>
      <c r="I37" s="63"/>
      <c r="J37" s="63">
        <f>SUM(G36:G37)</f>
        <v>34.47</v>
      </c>
    </row>
    <row r="38" spans="1:12" ht="12.75">
      <c r="A38" s="54" t="s">
        <v>173</v>
      </c>
      <c r="B38" s="55" t="s">
        <v>107</v>
      </c>
      <c r="C38" s="56" t="s">
        <v>123</v>
      </c>
      <c r="D38" s="56" t="s">
        <v>178</v>
      </c>
      <c r="E38" s="56" t="s">
        <v>99</v>
      </c>
      <c r="F38" s="80" t="s">
        <v>158</v>
      </c>
      <c r="G38" s="57">
        <v>20.9</v>
      </c>
      <c r="I38" s="63"/>
      <c r="J38" s="63"/>
      <c r="L38" s="63">
        <f>SUM(G38)</f>
        <v>20.9</v>
      </c>
    </row>
    <row r="39" spans="1:7" ht="13.5" thickBot="1">
      <c r="A39" s="58"/>
      <c r="B39" s="55"/>
      <c r="C39" s="62"/>
      <c r="D39" s="56"/>
      <c r="E39" s="60" t="s">
        <v>127</v>
      </c>
      <c r="F39" s="60"/>
      <c r="G39" s="61">
        <f>SUM(G22:G38)</f>
        <v>358.9199999999999</v>
      </c>
    </row>
    <row r="40" spans="1:7" ht="13.5" thickTop="1">
      <c r="A40" s="58"/>
      <c r="B40" s="55"/>
      <c r="C40" s="62"/>
      <c r="D40" s="56"/>
      <c r="E40" s="56"/>
      <c r="F40" s="56"/>
      <c r="G40" s="57"/>
    </row>
    <row r="41" spans="1:7" ht="12.75">
      <c r="A41" s="58">
        <v>38728</v>
      </c>
      <c r="B41" s="55" t="s">
        <v>109</v>
      </c>
      <c r="C41" s="56" t="s">
        <v>131</v>
      </c>
      <c r="D41" s="56" t="s">
        <v>130</v>
      </c>
      <c r="E41" s="59" t="s">
        <v>98</v>
      </c>
      <c r="F41" s="59" t="s">
        <v>143</v>
      </c>
      <c r="G41" s="57">
        <v>27.54</v>
      </c>
    </row>
    <row r="42" spans="1:8" ht="12.75">
      <c r="A42" s="58">
        <v>38735</v>
      </c>
      <c r="B42" s="55" t="s">
        <v>109</v>
      </c>
      <c r="C42" s="56" t="s">
        <v>131</v>
      </c>
      <c r="D42" s="56" t="s">
        <v>130</v>
      </c>
      <c r="E42" s="59" t="s">
        <v>98</v>
      </c>
      <c r="F42" s="59" t="s">
        <v>143</v>
      </c>
      <c r="G42" s="57">
        <v>27.54</v>
      </c>
      <c r="H42" s="63">
        <f>SUM(G41:G42)</f>
        <v>55.08</v>
      </c>
    </row>
    <row r="43" spans="1:7" ht="12.75">
      <c r="A43" s="54" t="s">
        <v>112</v>
      </c>
      <c r="B43" s="55" t="s">
        <v>107</v>
      </c>
      <c r="C43" s="56" t="s">
        <v>135</v>
      </c>
      <c r="D43" s="56" t="s">
        <v>132</v>
      </c>
      <c r="E43" s="59" t="s">
        <v>98</v>
      </c>
      <c r="F43" s="59" t="s">
        <v>143</v>
      </c>
      <c r="G43" s="57">
        <v>23</v>
      </c>
    </row>
    <row r="44" spans="1:7" ht="12.75">
      <c r="A44" s="58">
        <v>38398</v>
      </c>
      <c r="B44" s="55" t="s">
        <v>109</v>
      </c>
      <c r="C44" s="56" t="s">
        <v>130</v>
      </c>
      <c r="D44" s="56" t="s">
        <v>131</v>
      </c>
      <c r="E44" s="59" t="s">
        <v>98</v>
      </c>
      <c r="F44" s="59" t="s">
        <v>143</v>
      </c>
      <c r="G44" s="57">
        <v>27.54</v>
      </c>
    </row>
    <row r="45" spans="1:9" ht="12.75">
      <c r="A45" s="58">
        <v>38764</v>
      </c>
      <c r="B45" s="55" t="s">
        <v>108</v>
      </c>
      <c r="C45" s="62" t="s">
        <v>130</v>
      </c>
      <c r="D45" s="56" t="s">
        <v>131</v>
      </c>
      <c r="E45" s="59" t="s">
        <v>98</v>
      </c>
      <c r="F45" s="59" t="s">
        <v>143</v>
      </c>
      <c r="G45" s="57">
        <v>20.12</v>
      </c>
      <c r="I45" s="63">
        <f>SUM(G43:G45)</f>
        <v>70.66</v>
      </c>
    </row>
    <row r="46" spans="1:9" ht="12.75">
      <c r="A46" s="54" t="s">
        <v>97</v>
      </c>
      <c r="B46" s="55" t="s">
        <v>107</v>
      </c>
      <c r="C46" s="56" t="s">
        <v>131</v>
      </c>
      <c r="D46" s="56" t="s">
        <v>130</v>
      </c>
      <c r="E46" s="59" t="s">
        <v>98</v>
      </c>
      <c r="F46" s="59" t="s">
        <v>143</v>
      </c>
      <c r="G46" s="57">
        <v>17.69</v>
      </c>
      <c r="I46" s="63"/>
    </row>
    <row r="47" spans="1:9" ht="12.75">
      <c r="A47" s="58">
        <v>38777</v>
      </c>
      <c r="B47" s="55" t="s">
        <v>109</v>
      </c>
      <c r="C47" s="56" t="s">
        <v>139</v>
      </c>
      <c r="D47" s="56" t="s">
        <v>138</v>
      </c>
      <c r="E47" s="59" t="s">
        <v>98</v>
      </c>
      <c r="F47" s="59" t="s">
        <v>143</v>
      </c>
      <c r="G47" s="64">
        <v>33.04</v>
      </c>
      <c r="I47" s="63"/>
    </row>
    <row r="48" spans="1:10" ht="12.75">
      <c r="A48" s="58">
        <v>38794</v>
      </c>
      <c r="B48" s="55" t="s">
        <v>115</v>
      </c>
      <c r="C48" s="56" t="s">
        <v>136</v>
      </c>
      <c r="D48" s="56" t="s">
        <v>129</v>
      </c>
      <c r="E48" s="59" t="s">
        <v>98</v>
      </c>
      <c r="F48" s="59" t="s">
        <v>143</v>
      </c>
      <c r="G48" s="57">
        <v>97.58</v>
      </c>
      <c r="I48" s="63"/>
      <c r="J48" s="63">
        <f>SUM(G46:G48)</f>
        <v>148.31</v>
      </c>
    </row>
    <row r="49" spans="1:10" ht="12.75">
      <c r="A49" s="54" t="s">
        <v>159</v>
      </c>
      <c r="B49" s="55" t="s">
        <v>107</v>
      </c>
      <c r="C49" s="56" t="s">
        <v>132</v>
      </c>
      <c r="D49" s="56" t="s">
        <v>161</v>
      </c>
      <c r="E49" s="56" t="s">
        <v>98</v>
      </c>
      <c r="F49" s="80" t="s">
        <v>143</v>
      </c>
      <c r="G49" s="57">
        <v>20.91</v>
      </c>
      <c r="I49" s="63"/>
      <c r="J49" s="63"/>
    </row>
    <row r="50" spans="1:11" ht="12.75">
      <c r="A50" s="58">
        <v>38814</v>
      </c>
      <c r="B50" s="55" t="s">
        <v>115</v>
      </c>
      <c r="C50" s="65" t="s">
        <v>133</v>
      </c>
      <c r="D50" s="56" t="s">
        <v>137</v>
      </c>
      <c r="E50" s="56" t="s">
        <v>98</v>
      </c>
      <c r="F50" s="80" t="s">
        <v>143</v>
      </c>
      <c r="G50" s="57">
        <v>27</v>
      </c>
      <c r="I50" s="63"/>
      <c r="J50" s="63"/>
      <c r="K50" s="63"/>
    </row>
    <row r="51" spans="1:11" ht="12.75">
      <c r="A51" s="58">
        <v>38815</v>
      </c>
      <c r="B51" s="55" t="s">
        <v>115</v>
      </c>
      <c r="C51" s="65" t="s">
        <v>162</v>
      </c>
      <c r="D51" s="56" t="s">
        <v>163</v>
      </c>
      <c r="E51" s="56" t="s">
        <v>98</v>
      </c>
      <c r="F51" s="80" t="s">
        <v>143</v>
      </c>
      <c r="G51" s="57">
        <v>33.6</v>
      </c>
      <c r="I51" s="63"/>
      <c r="J51" s="63"/>
      <c r="K51" s="63">
        <f>SUM(G49:G51)</f>
        <v>81.50999999999999</v>
      </c>
    </row>
    <row r="52" spans="1:12" ht="12.75">
      <c r="A52" s="58">
        <v>38840</v>
      </c>
      <c r="B52" s="55" t="s">
        <v>174</v>
      </c>
      <c r="C52" s="56" t="s">
        <v>129</v>
      </c>
      <c r="D52" s="56" t="s">
        <v>175</v>
      </c>
      <c r="E52" s="56" t="s">
        <v>98</v>
      </c>
      <c r="F52" s="80" t="s">
        <v>143</v>
      </c>
      <c r="G52" s="57">
        <v>48.96</v>
      </c>
      <c r="I52" s="63"/>
      <c r="J52" s="63"/>
      <c r="K52" s="63"/>
      <c r="L52" s="63"/>
    </row>
    <row r="53" spans="1:12" ht="12.75">
      <c r="A53" s="58">
        <v>38842</v>
      </c>
      <c r="B53" s="55" t="s">
        <v>115</v>
      </c>
      <c r="C53" s="56" t="s">
        <v>129</v>
      </c>
      <c r="D53" s="56" t="s">
        <v>134</v>
      </c>
      <c r="E53" s="56" t="s">
        <v>98</v>
      </c>
      <c r="F53" s="80" t="s">
        <v>143</v>
      </c>
      <c r="G53" s="57">
        <v>97.58</v>
      </c>
      <c r="I53" s="63"/>
      <c r="J53" s="63"/>
      <c r="K53" s="63"/>
      <c r="L53" s="63">
        <f>SUM(G52:G53)</f>
        <v>146.54</v>
      </c>
    </row>
    <row r="54" spans="1:12" ht="12.75">
      <c r="A54" s="54" t="s">
        <v>198</v>
      </c>
      <c r="B54" s="55" t="s">
        <v>107</v>
      </c>
      <c r="C54" s="56" t="s">
        <v>189</v>
      </c>
      <c r="D54" s="56" t="s">
        <v>201</v>
      </c>
      <c r="E54" s="56" t="s">
        <v>98</v>
      </c>
      <c r="F54" s="80" t="s">
        <v>143</v>
      </c>
      <c r="G54" s="57">
        <v>25.55</v>
      </c>
      <c r="I54" s="63"/>
      <c r="J54" s="63"/>
      <c r="K54" s="63"/>
      <c r="L54" s="63"/>
    </row>
    <row r="55" spans="1:13" ht="12.75">
      <c r="A55" s="58">
        <v>38870</v>
      </c>
      <c r="B55" s="55" t="s">
        <v>115</v>
      </c>
      <c r="C55" s="65" t="s">
        <v>189</v>
      </c>
      <c r="D55" s="56" t="s">
        <v>201</v>
      </c>
      <c r="E55" s="56" t="s">
        <v>98</v>
      </c>
      <c r="F55" s="80" t="s">
        <v>143</v>
      </c>
      <c r="G55" s="57">
        <v>27</v>
      </c>
      <c r="I55" s="63"/>
      <c r="J55" s="63"/>
      <c r="K55" s="63"/>
      <c r="L55" s="63"/>
      <c r="M55" s="63">
        <f>SUM(G54:G55)</f>
        <v>52.55</v>
      </c>
    </row>
    <row r="56" spans="1:7" ht="13.5" thickBot="1">
      <c r="A56" s="66"/>
      <c r="B56" s="56"/>
      <c r="C56" s="56"/>
      <c r="D56" s="56"/>
      <c r="E56" s="60" t="s">
        <v>140</v>
      </c>
      <c r="F56" s="60"/>
      <c r="G56" s="61">
        <f>SUM(G41:G55)</f>
        <v>554.65</v>
      </c>
    </row>
    <row r="57" spans="1:7" ht="13.5" thickTop="1">
      <c r="A57" s="66"/>
      <c r="B57" s="56"/>
      <c r="C57" s="56"/>
      <c r="D57" s="56"/>
      <c r="E57" s="60"/>
      <c r="F57" s="60"/>
      <c r="G57" s="67"/>
    </row>
    <row r="58" spans="1:7" ht="12.75">
      <c r="A58" s="66"/>
      <c r="B58" s="56"/>
      <c r="C58" s="56"/>
      <c r="D58" s="56"/>
      <c r="E58" s="55"/>
      <c r="F58" s="55"/>
      <c r="G58" s="67"/>
    </row>
    <row r="59" spans="1:7" ht="15.75">
      <c r="A59" s="66"/>
      <c r="B59" s="56"/>
      <c r="C59" s="96" t="s">
        <v>239</v>
      </c>
      <c r="D59" s="56"/>
      <c r="E59" s="55"/>
      <c r="F59" s="55"/>
      <c r="G59" s="67"/>
    </row>
    <row r="60" spans="1:7" ht="12.75">
      <c r="A60" s="66"/>
      <c r="B60" s="56"/>
      <c r="C60" s="56"/>
      <c r="D60" s="56"/>
      <c r="E60" s="55"/>
      <c r="F60" s="55"/>
      <c r="G60" s="67"/>
    </row>
    <row r="61" spans="1:7" ht="12.75">
      <c r="A61" s="66"/>
      <c r="B61" s="56"/>
      <c r="C61" s="56"/>
      <c r="D61" s="56"/>
      <c r="E61" s="55"/>
      <c r="F61" s="55"/>
      <c r="G61" s="67"/>
    </row>
    <row r="62" spans="1:14" ht="13.5" thickBot="1">
      <c r="A62" s="66"/>
      <c r="B62" s="56"/>
      <c r="C62" s="56"/>
      <c r="D62" s="56"/>
      <c r="E62" s="60" t="s">
        <v>141</v>
      </c>
      <c r="F62" s="60"/>
      <c r="G62" s="68">
        <f>G20+G39+G56</f>
        <v>1100.37</v>
      </c>
      <c r="H62" s="69">
        <f>H28+H42</f>
        <v>203.39999999999998</v>
      </c>
      <c r="I62" s="70">
        <f>I17+I35+I45</f>
        <v>370.8499999999999</v>
      </c>
      <c r="J62" s="70">
        <f>J19+J37+J48</f>
        <v>224.62</v>
      </c>
      <c r="K62" s="70">
        <f>K51</f>
        <v>81.50999999999999</v>
      </c>
      <c r="L62" s="70">
        <f>L38+L53</f>
        <v>167.44</v>
      </c>
      <c r="M62" s="70">
        <f>M55</f>
        <v>52.55</v>
      </c>
      <c r="N62" s="97"/>
    </row>
    <row r="63" spans="1:7" ht="13.5" thickTop="1">
      <c r="A63" s="66"/>
      <c r="B63" s="56"/>
      <c r="C63" s="56"/>
      <c r="D63" s="56"/>
      <c r="E63" s="56"/>
      <c r="F63" s="56"/>
      <c r="G63" s="57"/>
    </row>
    <row r="64" spans="1:10" ht="12.75">
      <c r="A64" s="66"/>
      <c r="B64" s="56"/>
      <c r="C64" s="56"/>
      <c r="D64" s="56"/>
      <c r="E64" s="56"/>
      <c r="F64" s="56"/>
      <c r="G64" s="67" t="s">
        <v>266</v>
      </c>
      <c r="J64" s="63"/>
    </row>
    <row r="65" spans="1:11" ht="12.75">
      <c r="A65" s="66"/>
      <c r="B65" s="56"/>
      <c r="C65" s="56"/>
      <c r="D65" s="56"/>
      <c r="E65" s="56"/>
      <c r="F65" s="56"/>
      <c r="G65" s="67" t="s">
        <v>267</v>
      </c>
      <c r="K65" s="13" t="s">
        <v>264</v>
      </c>
    </row>
    <row r="66" spans="1:7" ht="12.75">
      <c r="A66" s="66"/>
      <c r="B66" s="56"/>
      <c r="C66" s="56"/>
      <c r="D66" s="56"/>
      <c r="E66" s="56"/>
      <c r="F66" s="56"/>
      <c r="G66" s="57"/>
    </row>
    <row r="67" spans="1:8" ht="12.75">
      <c r="A67" s="71"/>
      <c r="B67" s="72"/>
      <c r="C67" s="72"/>
      <c r="D67" s="72"/>
      <c r="E67" s="72"/>
      <c r="F67" s="72"/>
      <c r="G67" s="73"/>
      <c r="H67" s="1" t="s">
        <v>265</v>
      </c>
    </row>
  </sheetData>
  <mergeCells count="1">
    <mergeCell ref="A5:F5"/>
  </mergeCells>
  <printOptions/>
  <pageMargins left="0.75" right="0.75" top="1" bottom="1" header="0.5" footer="0.5"/>
  <pageSetup horizontalDpi="200" verticalDpi="200" orientation="landscape" paperSize="5" scale="45" r:id="rId2"/>
  <headerFooter alignWithMargins="0">
    <oddHeader>&amp;L&amp;"Arial,Bold"&amp;12&amp;UADVERTISING BUDGET&amp;C&amp;"Arial,Bold"&amp;12Bayonne&amp;R&amp;D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4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2" max="2" width="50.57421875" style="0" bestFit="1" customWidth="1"/>
    <col min="3" max="3" width="17.8515625" style="0" bestFit="1" customWidth="1"/>
    <col min="4" max="4" width="41.00390625" style="0" bestFit="1" customWidth="1"/>
    <col min="5" max="5" width="18.00390625" style="0" bestFit="1" customWidth="1"/>
    <col min="6" max="6" width="18.140625" style="0" bestFit="1" customWidth="1"/>
    <col min="7" max="7" width="21.140625" style="7" bestFit="1" customWidth="1"/>
  </cols>
  <sheetData>
    <row r="3" ht="18">
      <c r="D3" s="94" t="s">
        <v>256</v>
      </c>
    </row>
    <row r="6" spans="1:7" ht="12.75">
      <c r="A6" s="13" t="s">
        <v>247</v>
      </c>
      <c r="B6" s="13" t="s">
        <v>248</v>
      </c>
      <c r="C6" s="1" t="s">
        <v>249</v>
      </c>
      <c r="D6" s="13" t="s">
        <v>250</v>
      </c>
      <c r="E6" s="13" t="s">
        <v>221</v>
      </c>
      <c r="F6" s="13" t="s">
        <v>222</v>
      </c>
      <c r="G6" s="98" t="s">
        <v>257</v>
      </c>
    </row>
    <row r="9" spans="4:6" ht="12.75">
      <c r="D9" s="13" t="s">
        <v>40</v>
      </c>
      <c r="E9" s="13" t="s">
        <v>37</v>
      </c>
      <c r="F9" s="13" t="s">
        <v>37</v>
      </c>
    </row>
    <row r="10" spans="1:7" ht="12.75">
      <c r="A10" s="12" t="s">
        <v>30</v>
      </c>
      <c r="B10" s="12" t="s">
        <v>39</v>
      </c>
      <c r="C10" s="12" t="s">
        <v>38</v>
      </c>
      <c r="D10" s="12" t="s">
        <v>41</v>
      </c>
      <c r="E10" s="12" t="s">
        <v>34</v>
      </c>
      <c r="F10" s="12" t="s">
        <v>35</v>
      </c>
      <c r="G10" s="14" t="s">
        <v>36</v>
      </c>
    </row>
    <row r="11" spans="1:9" ht="12.75">
      <c r="A11" s="49" t="s">
        <v>198</v>
      </c>
      <c r="B11" t="s">
        <v>191</v>
      </c>
      <c r="C11">
        <v>100</v>
      </c>
      <c r="E11" t="s">
        <v>98</v>
      </c>
      <c r="F11" t="s">
        <v>158</v>
      </c>
      <c r="G11" s="50">
        <f>C11*0.24</f>
        <v>24</v>
      </c>
      <c r="I11" s="1" t="s">
        <v>258</v>
      </c>
    </row>
    <row r="12" spans="1:7" ht="12.75">
      <c r="A12" s="49" t="s">
        <v>198</v>
      </c>
      <c r="B12" t="s">
        <v>240</v>
      </c>
      <c r="C12">
        <v>80</v>
      </c>
      <c r="D12" t="s">
        <v>200</v>
      </c>
      <c r="E12" t="s">
        <v>100</v>
      </c>
      <c r="F12" t="s">
        <v>101</v>
      </c>
      <c r="G12" s="50">
        <f>C12*0.24</f>
        <v>19.2</v>
      </c>
    </row>
    <row r="13" spans="1:7" ht="12.75">
      <c r="A13" s="49" t="s">
        <v>198</v>
      </c>
      <c r="B13" t="s">
        <v>241</v>
      </c>
      <c r="C13">
        <v>60</v>
      </c>
      <c r="E13" t="s">
        <v>242</v>
      </c>
      <c r="F13" t="s">
        <v>243</v>
      </c>
      <c r="G13" s="50">
        <f>C13*0.39</f>
        <v>23.400000000000002</v>
      </c>
    </row>
    <row r="14" spans="1:7" ht="12.75">
      <c r="A14" s="49" t="s">
        <v>198</v>
      </c>
      <c r="B14" t="s">
        <v>244</v>
      </c>
      <c r="C14">
        <v>80</v>
      </c>
      <c r="D14" t="s">
        <v>111</v>
      </c>
      <c r="E14" t="s">
        <v>100</v>
      </c>
      <c r="F14" t="s">
        <v>101</v>
      </c>
      <c r="G14" s="50">
        <f>C14*0.39</f>
        <v>31.200000000000003</v>
      </c>
    </row>
    <row r="15" spans="1:7" ht="12.75">
      <c r="A15" s="49" t="s">
        <v>198</v>
      </c>
      <c r="B15" t="s">
        <v>245</v>
      </c>
      <c r="C15">
        <v>10</v>
      </c>
      <c r="E15" t="s">
        <v>246</v>
      </c>
      <c r="G15" s="50">
        <f>C15*0.39</f>
        <v>3.9000000000000004</v>
      </c>
    </row>
    <row r="16" spans="1:7" ht="12.75">
      <c r="A16" s="49" t="s">
        <v>198</v>
      </c>
      <c r="B16" t="s">
        <v>244</v>
      </c>
      <c r="C16">
        <v>80</v>
      </c>
      <c r="D16" t="s">
        <v>274</v>
      </c>
      <c r="E16" t="s">
        <v>275</v>
      </c>
      <c r="F16" t="s">
        <v>276</v>
      </c>
      <c r="G16" s="50">
        <f>C16*0.24</f>
        <v>19.2</v>
      </c>
    </row>
    <row r="17" spans="1:7" ht="12.75">
      <c r="A17" s="49" t="s">
        <v>198</v>
      </c>
      <c r="G17" s="50">
        <f>C17*0.24</f>
        <v>0</v>
      </c>
    </row>
    <row r="18" spans="1:7" ht="15.75">
      <c r="A18" s="49" t="s">
        <v>198</v>
      </c>
      <c r="D18" s="95" t="s">
        <v>283</v>
      </c>
      <c r="G18" s="50">
        <f>C18*0.24</f>
        <v>0</v>
      </c>
    </row>
    <row r="19" spans="1:7" ht="12.75">
      <c r="A19" s="49" t="s">
        <v>198</v>
      </c>
      <c r="G19" s="50">
        <f>C19*0.39</f>
        <v>0</v>
      </c>
    </row>
    <row r="20" spans="1:7" ht="12.75">
      <c r="A20" s="49" t="s">
        <v>198</v>
      </c>
      <c r="G20" s="50">
        <f>C20*0.24</f>
        <v>0</v>
      </c>
    </row>
    <row r="21" spans="1:7" ht="12.75">
      <c r="A21" s="49" t="s">
        <v>198</v>
      </c>
      <c r="G21" s="50">
        <f>C21*0.24</f>
        <v>0</v>
      </c>
    </row>
    <row r="22" spans="1:7" ht="12.75">
      <c r="A22" s="49" t="s">
        <v>198</v>
      </c>
      <c r="G22" s="50">
        <f>C22*0.39</f>
        <v>0</v>
      </c>
    </row>
    <row r="23" spans="1:7" ht="12.75">
      <c r="A23" s="49" t="s">
        <v>198</v>
      </c>
      <c r="G23" s="50">
        <f>C23*0.39</f>
        <v>0</v>
      </c>
    </row>
    <row r="24" spans="1:7" ht="12.75">
      <c r="A24" s="49" t="s">
        <v>198</v>
      </c>
      <c r="G24" s="50">
        <f>C24*0.39</f>
        <v>0</v>
      </c>
    </row>
    <row r="25" spans="1:7" ht="12.75">
      <c r="A25" s="49" t="s">
        <v>198</v>
      </c>
      <c r="G25" s="50">
        <f>C25*0.24</f>
        <v>0</v>
      </c>
    </row>
    <row r="26" spans="1:7" ht="12.75">
      <c r="A26" s="49" t="s">
        <v>198</v>
      </c>
      <c r="G26" s="50">
        <f>C26*0.39</f>
        <v>0</v>
      </c>
    </row>
    <row r="27" spans="1:7" ht="12.75">
      <c r="A27" s="49" t="s">
        <v>198</v>
      </c>
      <c r="G27" s="50">
        <f>C27*0.39</f>
        <v>0</v>
      </c>
    </row>
    <row r="28" spans="1:7" ht="12.75">
      <c r="A28" s="49" t="s">
        <v>198</v>
      </c>
      <c r="G28" s="50">
        <f>C28*0.39</f>
        <v>0</v>
      </c>
    </row>
    <row r="29" spans="1:7" ht="12.75">
      <c r="A29" s="49" t="s">
        <v>198</v>
      </c>
      <c r="G29" s="50">
        <f>C29*0.24</f>
        <v>0</v>
      </c>
    </row>
    <row r="30" spans="1:7" ht="12.75">
      <c r="A30" s="49" t="s">
        <v>198</v>
      </c>
      <c r="G30" s="50">
        <f>C30*0.24</f>
        <v>0</v>
      </c>
    </row>
    <row r="31" spans="1:9" ht="13.5" thickBot="1">
      <c r="A31" s="49"/>
      <c r="F31" s="1" t="s">
        <v>102</v>
      </c>
      <c r="G31" s="51">
        <f>SUM(G11:G30)</f>
        <v>120.90000000000002</v>
      </c>
      <c r="I31" s="99" t="s">
        <v>259</v>
      </c>
    </row>
    <row r="32" ht="13.5" thickTop="1">
      <c r="I32" s="99" t="s">
        <v>260</v>
      </c>
    </row>
    <row r="33" ht="12.75">
      <c r="I33" s="99" t="s">
        <v>261</v>
      </c>
    </row>
    <row r="34" ht="12.75">
      <c r="I34" s="99" t="s">
        <v>262</v>
      </c>
    </row>
  </sheetData>
  <printOptions/>
  <pageMargins left="0.75" right="0.75" top="1" bottom="1" header="0.5" footer="0.5"/>
  <pageSetup fitToHeight="1" fitToWidth="1" horizontalDpi="600" verticalDpi="600" orientation="landscape" paperSize="5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Karaczan</dc:creator>
  <cp:keywords/>
  <dc:description/>
  <cp:lastModifiedBy>Bayonne</cp:lastModifiedBy>
  <cp:lastPrinted>2006-06-08T15:38:34Z</cp:lastPrinted>
  <dcterms:created xsi:type="dcterms:W3CDTF">2003-09-26T22:44:26Z</dcterms:created>
  <dcterms:modified xsi:type="dcterms:W3CDTF">2006-06-08T15:38:54Z</dcterms:modified>
  <cp:category/>
  <cp:version/>
  <cp:contentType/>
  <cp:contentStatus/>
</cp:coreProperties>
</file>